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S:\1. GE GESTIÓN ESTRATÉGICA\7. Registros\"/>
    </mc:Choice>
  </mc:AlternateContent>
  <xr:revisionPtr revIDLastSave="0" documentId="13_ncr:1_{88949221-7C9B-487F-ACB9-A69E9C013CF3}" xr6:coauthVersionLast="47" xr6:coauthVersionMax="47" xr10:uidLastSave="{00000000-0000-0000-0000-000000000000}"/>
  <bookViews>
    <workbookView xWindow="-120" yWindow="-120" windowWidth="20730" windowHeight="11160" tabRatio="509" firstSheet="2" activeTab="2" xr2:uid="{00000000-000D-0000-FFFF-FFFF00000000}"/>
  </bookViews>
  <sheets>
    <sheet name="Verificación calidad controles" sheetId="8" state="hidden" r:id="rId1"/>
    <sheet name="Analisis mapa de calor" sheetId="7" state="hidden" r:id="rId2"/>
    <sheet name="Mapa de riesgos " sheetId="11" r:id="rId3"/>
    <sheet name="Verificación calidad control" sheetId="9" r:id="rId4"/>
    <sheet name="Analisis mapa de calor " sheetId="10" r:id="rId5"/>
    <sheet name="herramientas escala calificació" sheetId="2" r:id="rId6"/>
    <sheet name="Actividades  Significativas" sheetId="3" r:id="rId7"/>
  </sheets>
  <externalReferences>
    <externalReference r:id="rId8"/>
  </externalReferences>
  <definedNames>
    <definedName name="_xlnm._FilterDatabase" localSheetId="2" hidden="1">'Mapa de riesgos '!$A$7:$AN$136</definedName>
    <definedName name="_xlnm._FilterDatabase" localSheetId="3" hidden="1">'Verificación calidad control'!$A$6:$S$129</definedName>
    <definedName name="_xlnm._FilterDatabase" localSheetId="0" hidden="1">'Verificación calidad controles'!$A$5:$S$136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35" i="9" l="1"/>
  <c r="K135" i="9"/>
  <c r="J136" i="9"/>
  <c r="K136" i="9"/>
  <c r="J134" i="9"/>
  <c r="K134" i="9"/>
  <c r="J133" i="9"/>
  <c r="K133" i="9"/>
  <c r="J132" i="9"/>
  <c r="K132" i="9"/>
  <c r="J131" i="9"/>
  <c r="K131" i="9"/>
  <c r="K136" i="11"/>
  <c r="K134" i="11"/>
  <c r="K133" i="11"/>
  <c r="K132" i="11"/>
  <c r="K131" i="11"/>
  <c r="K130" i="11"/>
  <c r="J8" i="9"/>
  <c r="K8" i="9"/>
  <c r="D12" i="10"/>
  <c r="C12" i="10"/>
  <c r="B12" i="10"/>
  <c r="A12" i="10"/>
  <c r="D8" i="10"/>
  <c r="C8" i="10"/>
  <c r="B8" i="10"/>
  <c r="A8" i="10"/>
  <c r="K52" i="11"/>
  <c r="K129" i="11"/>
  <c r="K124" i="11"/>
  <c r="K119" i="11"/>
  <c r="K116" i="11"/>
  <c r="K99" i="11"/>
  <c r="K85" i="11"/>
  <c r="K79" i="11"/>
  <c r="K76" i="11"/>
  <c r="K71" i="11"/>
  <c r="K57" i="11"/>
  <c r="K50" i="11"/>
  <c r="K43" i="11"/>
  <c r="K42" i="11"/>
  <c r="K41" i="11"/>
  <c r="K35" i="11"/>
  <c r="K34" i="11"/>
  <c r="K33" i="11"/>
  <c r="K32" i="11"/>
  <c r="K31" i="11"/>
  <c r="K30" i="11"/>
  <c r="K29" i="11"/>
  <c r="K27" i="11"/>
  <c r="K26" i="11"/>
  <c r="K25" i="11"/>
  <c r="K24" i="11"/>
  <c r="K23" i="11"/>
  <c r="K22" i="11"/>
  <c r="K21" i="11"/>
  <c r="K20" i="11"/>
  <c r="K19" i="11"/>
  <c r="K18" i="11"/>
  <c r="K17" i="11"/>
  <c r="K16" i="11"/>
  <c r="K15" i="11"/>
  <c r="K14" i="11"/>
  <c r="K13" i="11"/>
  <c r="K12" i="11"/>
  <c r="K11" i="11"/>
  <c r="K10" i="11"/>
  <c r="K9" i="11"/>
  <c r="K8" i="11"/>
  <c r="J43" i="9"/>
  <c r="K43" i="9"/>
  <c r="J42" i="9"/>
  <c r="K42" i="9"/>
  <c r="J41" i="9"/>
  <c r="K41" i="9"/>
  <c r="J129" i="9"/>
  <c r="K129" i="9"/>
  <c r="J128" i="9"/>
  <c r="K128" i="9"/>
  <c r="J127" i="9"/>
  <c r="K127" i="9"/>
  <c r="J126" i="9"/>
  <c r="K126" i="9"/>
  <c r="J125" i="9"/>
  <c r="K125" i="9"/>
  <c r="J124" i="9"/>
  <c r="K124" i="9"/>
  <c r="J123" i="9"/>
  <c r="K123" i="9"/>
  <c r="J122" i="9"/>
  <c r="K122" i="9"/>
  <c r="J121" i="9"/>
  <c r="K121" i="9"/>
  <c r="J120" i="9"/>
  <c r="K120" i="9"/>
  <c r="J119" i="9"/>
  <c r="K119" i="9"/>
  <c r="J118" i="9"/>
  <c r="K118" i="9"/>
  <c r="J117" i="9"/>
  <c r="K117" i="9"/>
  <c r="J116" i="9"/>
  <c r="K116" i="9"/>
  <c r="J115" i="9"/>
  <c r="K115" i="9"/>
  <c r="J24" i="9"/>
  <c r="K24" i="9"/>
  <c r="J114" i="9"/>
  <c r="K114" i="9"/>
  <c r="J113" i="9"/>
  <c r="K113" i="9"/>
  <c r="J112" i="9"/>
  <c r="K112" i="9"/>
  <c r="J111" i="9"/>
  <c r="K111" i="9"/>
  <c r="J110" i="9"/>
  <c r="K110" i="9"/>
  <c r="J109" i="9"/>
  <c r="K109" i="9"/>
  <c r="J108" i="9"/>
  <c r="K108" i="9"/>
  <c r="J107" i="9"/>
  <c r="K107" i="9"/>
  <c r="J106" i="9"/>
  <c r="K106" i="9"/>
  <c r="J105" i="9"/>
  <c r="K105" i="9"/>
  <c r="J104" i="9"/>
  <c r="K104" i="9"/>
  <c r="J103" i="9"/>
  <c r="K103" i="9"/>
  <c r="J102" i="9"/>
  <c r="K102" i="9"/>
  <c r="J101" i="9"/>
  <c r="K101" i="9"/>
  <c r="J100" i="9"/>
  <c r="K100" i="9"/>
  <c r="J99" i="9"/>
  <c r="K99" i="9"/>
  <c r="J98" i="9"/>
  <c r="K98" i="9"/>
  <c r="J97" i="9"/>
  <c r="K97" i="9"/>
  <c r="J96" i="9"/>
  <c r="K96" i="9"/>
  <c r="J95" i="9"/>
  <c r="K95" i="9"/>
  <c r="J94" i="9"/>
  <c r="K94" i="9"/>
  <c r="J93" i="9"/>
  <c r="K93" i="9"/>
  <c r="J92" i="9"/>
  <c r="K92" i="9"/>
  <c r="J91" i="9"/>
  <c r="K91" i="9"/>
  <c r="J90" i="9"/>
  <c r="K90" i="9"/>
  <c r="J89" i="9"/>
  <c r="K89" i="9"/>
  <c r="J88" i="9"/>
  <c r="K88" i="9"/>
  <c r="J87" i="9"/>
  <c r="K87" i="9"/>
  <c r="J86" i="9"/>
  <c r="K86" i="9"/>
  <c r="J85" i="9"/>
  <c r="K85" i="9"/>
  <c r="J84" i="9"/>
  <c r="K84" i="9"/>
  <c r="J83" i="9"/>
  <c r="K83" i="9"/>
  <c r="J82" i="9"/>
  <c r="K82" i="9"/>
  <c r="J81" i="9"/>
  <c r="K81" i="9"/>
  <c r="J80" i="9"/>
  <c r="K80" i="9"/>
  <c r="J79" i="9"/>
  <c r="K79" i="9"/>
  <c r="J78" i="9"/>
  <c r="K78" i="9"/>
  <c r="J77" i="9"/>
  <c r="K77" i="9"/>
  <c r="J76" i="9"/>
  <c r="K76" i="9"/>
  <c r="J75" i="9"/>
  <c r="K75" i="9"/>
  <c r="J74" i="9"/>
  <c r="K74" i="9"/>
  <c r="J73" i="9"/>
  <c r="K73" i="9"/>
  <c r="J72" i="9"/>
  <c r="K72" i="9"/>
  <c r="J71" i="9"/>
  <c r="K71" i="9"/>
  <c r="J70" i="9"/>
  <c r="K70" i="9"/>
  <c r="J69" i="9"/>
  <c r="K69" i="9"/>
  <c r="J68" i="9"/>
  <c r="K68" i="9"/>
  <c r="J67" i="9"/>
  <c r="K67" i="9"/>
  <c r="J66" i="9"/>
  <c r="K66" i="9"/>
  <c r="J65" i="9"/>
  <c r="K65" i="9"/>
  <c r="J64" i="9"/>
  <c r="K64" i="9"/>
  <c r="J63" i="9"/>
  <c r="K63" i="9"/>
  <c r="J62" i="9"/>
  <c r="K62" i="9"/>
  <c r="J61" i="9"/>
  <c r="K61" i="9"/>
  <c r="J60" i="9"/>
  <c r="K60" i="9"/>
  <c r="J59" i="9"/>
  <c r="K59" i="9"/>
  <c r="J58" i="9"/>
  <c r="K58" i="9"/>
  <c r="J57" i="9"/>
  <c r="K57" i="9"/>
  <c r="J56" i="9"/>
  <c r="K56" i="9"/>
  <c r="J55" i="9"/>
  <c r="K55" i="9"/>
  <c r="J54" i="9"/>
  <c r="K54" i="9"/>
  <c r="J53" i="9"/>
  <c r="K53" i="9"/>
  <c r="J52" i="9"/>
  <c r="K52" i="9"/>
  <c r="J51" i="9"/>
  <c r="K51" i="9"/>
  <c r="J50" i="9"/>
  <c r="K50" i="9"/>
  <c r="J49" i="9"/>
  <c r="K49" i="9"/>
  <c r="J48" i="9"/>
  <c r="K48" i="9"/>
  <c r="J47" i="9"/>
  <c r="K47" i="9"/>
  <c r="J46" i="9"/>
  <c r="K46" i="9"/>
  <c r="J45" i="9"/>
  <c r="K45" i="9"/>
  <c r="J44" i="9"/>
  <c r="K44" i="9"/>
  <c r="J40" i="9"/>
  <c r="K40" i="9"/>
  <c r="J39" i="9"/>
  <c r="K39" i="9"/>
  <c r="J38" i="9"/>
  <c r="K38" i="9"/>
  <c r="J37" i="9"/>
  <c r="K37" i="9"/>
  <c r="J36" i="9"/>
  <c r="K36" i="9"/>
  <c r="J35" i="9"/>
  <c r="K35" i="9"/>
  <c r="J34" i="9"/>
  <c r="K34" i="9"/>
  <c r="J33" i="9"/>
  <c r="K33" i="9"/>
  <c r="J32" i="9"/>
  <c r="K32" i="9"/>
  <c r="J31" i="9"/>
  <c r="K31" i="9"/>
  <c r="J30" i="9"/>
  <c r="K30" i="9"/>
  <c r="J29" i="9"/>
  <c r="K29" i="9"/>
  <c r="J28" i="9"/>
  <c r="K28" i="9"/>
  <c r="J27" i="9"/>
  <c r="K27" i="9"/>
  <c r="J26" i="9"/>
  <c r="K26" i="9"/>
  <c r="J25" i="9"/>
  <c r="K25" i="9"/>
  <c r="J23" i="9"/>
  <c r="K23" i="9"/>
  <c r="J22" i="9"/>
  <c r="K22" i="9"/>
  <c r="J21" i="9"/>
  <c r="K21" i="9"/>
  <c r="J20" i="9"/>
  <c r="K20" i="9"/>
  <c r="J19" i="9"/>
  <c r="K19" i="9"/>
  <c r="J16" i="9"/>
  <c r="K16" i="9"/>
  <c r="J18" i="9"/>
  <c r="K18" i="9"/>
  <c r="J17" i="9"/>
  <c r="K17" i="9"/>
  <c r="J15" i="9"/>
  <c r="K15" i="9"/>
  <c r="J14" i="9"/>
  <c r="K14" i="9"/>
  <c r="J13" i="9"/>
  <c r="K13" i="9"/>
  <c r="J12" i="9"/>
  <c r="K12" i="9"/>
  <c r="J11" i="9"/>
  <c r="K11" i="9"/>
  <c r="J10" i="9"/>
  <c r="K10" i="9"/>
  <c r="J9" i="9"/>
  <c r="K9" i="9"/>
  <c r="E12" i="10"/>
  <c r="E8" i="10"/>
  <c r="J11" i="8"/>
  <c r="K11" i="8"/>
  <c r="J10" i="8"/>
  <c r="K10" i="8"/>
  <c r="J9" i="8"/>
  <c r="K9" i="8"/>
  <c r="J8" i="8"/>
  <c r="K8" i="8"/>
  <c r="J7" i="8"/>
  <c r="K7" i="8"/>
  <c r="D11" i="7"/>
  <c r="C11" i="7"/>
  <c r="B11" i="7"/>
  <c r="A11" i="7"/>
  <c r="D7" i="7"/>
  <c r="C7" i="7"/>
  <c r="B7" i="7"/>
  <c r="A7" i="7"/>
  <c r="C18" i="3"/>
  <c r="C17" i="3"/>
  <c r="C16" i="3"/>
  <c r="C15" i="3"/>
  <c r="C14" i="3"/>
  <c r="C13" i="3"/>
  <c r="C12" i="3"/>
  <c r="C11" i="3"/>
  <c r="C10" i="3"/>
  <c r="C9" i="3"/>
  <c r="C8" i="3"/>
  <c r="C7" i="3"/>
  <c r="E7" i="7"/>
  <c r="E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Ricardo Patiño Murillo</author>
    <author>tc={3C520121-DD68-4352-9F24-D44C467CD602}</author>
    <author>tc={6DC06E4A-EEA9-4FF8-ADD2-BC29103F2B62}</author>
    <author>tc={4F994AC8-F334-454A-B6B4-1DD903D6A962}</author>
    <author>tc={06F53CE9-069E-44C9-9784-086E39764E11}</author>
    <author>tc={9C580832-E81A-422A-827D-66D96FD2C8F3}</author>
    <author>tc={346D9D75-92CE-4B1C-BEA7-41A195A830D1}</author>
    <author>tc={B6DE5858-65AC-4989-9025-5615A1D9D658}</author>
    <author>tc={1DEF7372-3E81-42B3-9B8B-C535E438A7B3}</author>
    <author>tc={E85BC038-5652-4DE4-9851-85383787AB70}</author>
    <author>tc={7BFAE322-C84F-446B-B6E5-8EAAB71258A2}</author>
    <author>tc={77FEA973-5254-4CE5-A615-3E8E2F9129F7}</author>
    <author>tc={81C32EDC-4E79-4A06-AA5D-5DD8FA35ECFE}</author>
    <author>tc={D0FC435A-038C-4EDD-980D-E7315A5E6851}</author>
    <author>Daniela Garcia Gomez</author>
  </authors>
  <commentList>
    <comment ref="I15" authorId="0" shapeId="0" xr:uid="{CE695151-5B3A-451B-AB41-072E86A048B8}">
      <text>
        <r>
          <rPr>
            <b/>
            <sz val="9"/>
            <color indexed="81"/>
            <rFont val="Tahoma"/>
            <family val="2"/>
          </rPr>
          <t>Ricardo Patiño Murillo:</t>
        </r>
        <r>
          <rPr>
            <sz val="9"/>
            <color indexed="81"/>
            <rFont val="Tahoma"/>
            <family val="2"/>
          </rPr>
          <t xml:space="preserve">
10</t>
        </r>
      </text>
    </comment>
    <comment ref="G26" authorId="1" shapeId="0" xr:uid="{3C520121-DD68-4352-9F24-D44C467CD602}">
      <text>
        <t>[Comentario encadenado]
Su versión de Excel le permite leer este comentario encadenado; sin embargo, las ediciones que se apliquen se quitarán si el archivo se abre en una versión más reciente de Excel. Más información: https://go.microsoft.com/fwlink/?linkid=870924
Comentario:
    La probabilidad de ocurrencia no es tan Alta por eso el nivel de riesgo Inherente pasa a Por encima del Promedio</t>
      </text>
    </comment>
    <comment ref="G27" authorId="2" shapeId="0" xr:uid="{6DC06E4A-EEA9-4FF8-ADD2-BC29103F2B62}">
      <text>
        <t>[Comentario encadenado]
Su versión de Excel le permite leer este comentario encadenado; sin embargo, las ediciones que se apliquen se quitarán si el archivo se abre en una versión más reciente de Excel. Más información: https://go.microsoft.com/fwlink/?linkid=870924
Comentario:
    El riesgo pasa de Alto a Moderado debido a que la probabilidad de ocurrencia no es tan Alto. Además el area ha mejorado en ese aspecto en cuanto a que ya hay una información más clara y oportuna respecto a los lineamientos a realizar. Un ejemplo claro de ello es el Plan de Modernización a 4 años</t>
      </text>
    </comment>
    <comment ref="I33" authorId="0" shapeId="0" xr:uid="{15617558-40FE-4267-A2CC-9B4EAFD86549}">
      <text>
        <r>
          <rPr>
            <b/>
            <sz val="9"/>
            <color indexed="81"/>
            <rFont val="Tahoma"/>
            <family val="2"/>
          </rPr>
          <t>Ricardo Patiño Murillo:</t>
        </r>
        <r>
          <rPr>
            <sz val="9"/>
            <color indexed="81"/>
            <rFont val="Tahoma"/>
            <family val="2"/>
          </rPr>
          <t xml:space="preserve">
10</t>
        </r>
      </text>
    </comment>
    <comment ref="G40" authorId="3" shapeId="0" xr:uid="{4F994AC8-F334-454A-B6B4-1DD903D6A962}">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riesgo pasa de Alto a Moderado debido a que en la organización no se ha materializado y su probabilidad de ocurrencia no es tan Alta desde que se documento. Su calificación final pasa de Alto a Moderado según metodologia</t>
      </text>
    </comment>
    <comment ref="J59" authorId="0" shapeId="0" xr:uid="{E011D55A-9492-4A98-B97E-2D02F0654675}">
      <text>
        <r>
          <rPr>
            <b/>
            <sz val="9"/>
            <color indexed="81"/>
            <rFont val="Tahoma"/>
            <family val="2"/>
          </rPr>
          <t>Ricardo Patiño Murillo:</t>
        </r>
        <r>
          <rPr>
            <sz val="9"/>
            <color indexed="81"/>
            <rFont val="Tahoma"/>
            <family val="2"/>
          </rPr>
          <t xml:space="preserve">
1. Posee una herramienta para ejercer el control. (1)
2. Existen manuales instructivos o procedimientos para el manejo de la herramienta (1) Asociado al procedimiento
3. En el tiempo que lleva la herramienta ha demostrado ser efectiva. (NO)
4. Están definidos los responsables de la ejecución del control y del seguimiento. (1) SI)
5. La frecuencia de la ejecución del control y seguimiento es adecuada. (NO)
3</t>
        </r>
      </text>
    </comment>
    <comment ref="I74" authorId="0" shapeId="0" xr:uid="{C43AD20C-E6AF-4BA0-8F6C-BFD83B3915D6}">
      <text>
        <r>
          <rPr>
            <b/>
            <sz val="9"/>
            <color indexed="81"/>
            <rFont val="Tahoma"/>
            <family val="2"/>
          </rPr>
          <t>Ricardo Patiño Murillo:</t>
        </r>
        <r>
          <rPr>
            <sz val="9"/>
            <color indexed="81"/>
            <rFont val="Tahoma"/>
            <family val="2"/>
          </rPr>
          <t xml:space="preserve">
10</t>
        </r>
      </text>
    </comment>
    <comment ref="M76" authorId="4" shapeId="0" xr:uid="{06F53CE9-069E-44C9-9784-086E39764E11}">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riesgo pasa de Por encima del promedio a Moderado de acuerdo a la implementación de más controles que mejoran su calficación final.</t>
      </text>
    </comment>
    <comment ref="G77" authorId="5" shapeId="0" xr:uid="{9C580832-E81A-422A-827D-66D96FD2C8F3}">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decide disminuir el nivel de riesgo inherente debido a que no se ha materializado el riesgo desde que se documento, es decir su probabilidad de ocurrencia no es tan alto al inicialmente documentado. Adicionalmente se han implementado nuevos controles</t>
      </text>
    </comment>
    <comment ref="K85" authorId="6" shapeId="0" xr:uid="{346D9D75-92CE-4B1C-BEA7-41A195A830D1}">
      <text>
        <t>[Comentario encadenado]
Su versión de Excel le permite leer este comentario encadenado; sin embargo, las ediciones que se apliquen se quitarán si el archivo se abre en una versión más reciente de Excel. Más información: https://go.microsoft.com/fwlink/?linkid=870924
Comentario:
    Se establece un punto en los criterios del DAFP, por que a la fecha se estaba creando un instrumento para ejercer el control. Adicionalmente el riesgo era alto por la falta de controles porque en si el nivel de riesgo inherente es MODERADO, es decir su probabilidad de ocurrencia no es tan Alto</t>
      </text>
    </comment>
    <comment ref="D86" authorId="0" shapeId="0" xr:uid="{7455B6A6-5A20-4408-B405-A70035AE6FE1}">
      <text>
        <r>
          <rPr>
            <b/>
            <sz val="9"/>
            <color indexed="81"/>
            <rFont val="Tahoma"/>
            <family val="2"/>
          </rPr>
          <t>Proviene de riesgo SARLAFT</t>
        </r>
        <r>
          <rPr>
            <sz val="9"/>
            <color indexed="81"/>
            <rFont val="Tahoma"/>
            <family val="2"/>
          </rPr>
          <t xml:space="preserve">
</t>
        </r>
      </text>
    </comment>
    <comment ref="D89" authorId="0" shapeId="0" xr:uid="{2B42ACEA-CE1D-43CA-93CF-1FFDF6051821}">
      <text>
        <r>
          <rPr>
            <b/>
            <sz val="9"/>
            <color indexed="81"/>
            <rFont val="Tahoma"/>
            <family val="2"/>
          </rPr>
          <t>Proviene de riesgo SARLAFT:</t>
        </r>
        <r>
          <rPr>
            <sz val="9"/>
            <color indexed="81"/>
            <rFont val="Tahoma"/>
            <family val="2"/>
          </rPr>
          <t xml:space="preserve">
</t>
        </r>
      </text>
    </comment>
    <comment ref="D91" authorId="0" shapeId="0" xr:uid="{B0C41379-0888-48D5-B2D0-4E6BE83AD454}">
      <text>
        <r>
          <rPr>
            <b/>
            <sz val="9"/>
            <color indexed="81"/>
            <rFont val="Tahoma"/>
            <family val="2"/>
          </rPr>
          <t>Proviene de la matriz de riesgos SARLAFT</t>
        </r>
      </text>
    </comment>
    <comment ref="D93" authorId="0" shapeId="0" xr:uid="{014ACC65-A2A0-4697-98C7-2B46E16E0C28}">
      <text>
        <r>
          <rPr>
            <b/>
            <sz val="9"/>
            <color indexed="81"/>
            <rFont val="Tahoma"/>
            <family val="2"/>
          </rPr>
          <t>Proviene de la matriz de riesgos SARLAFT</t>
        </r>
      </text>
    </comment>
    <comment ref="D95" authorId="0" shapeId="0" xr:uid="{8546809C-A3DC-4F6E-BB72-9689AB6B6F66}">
      <text>
        <r>
          <rPr>
            <b/>
            <sz val="9"/>
            <color indexed="81"/>
            <rFont val="Tahoma"/>
            <family val="2"/>
          </rPr>
          <t>Proviene de la matriz de riesgos SARLAFT</t>
        </r>
      </text>
    </comment>
    <comment ref="D97" authorId="0" shapeId="0" xr:uid="{99542E37-C730-49D1-92F2-64186D8F74C1}">
      <text>
        <r>
          <rPr>
            <b/>
            <sz val="9"/>
            <color indexed="81"/>
            <rFont val="Tahoma"/>
            <family val="2"/>
          </rPr>
          <t>Proviene de riesgo SARLAFT</t>
        </r>
      </text>
    </comment>
    <comment ref="D98" authorId="0" shapeId="0" xr:uid="{82B0957F-95C3-4107-999B-B2A72C2A8E55}">
      <text>
        <r>
          <rPr>
            <b/>
            <sz val="9"/>
            <color indexed="81"/>
            <rFont val="Tahoma"/>
            <family val="2"/>
          </rPr>
          <t>Proviene de riesgo SARLAFT</t>
        </r>
      </text>
    </comment>
    <comment ref="D99" authorId="0" shapeId="0" xr:uid="{4A8BCC2D-0904-42FA-8CD5-258B7F93FF4E}">
      <text>
        <r>
          <rPr>
            <b/>
            <sz val="9"/>
            <color indexed="81"/>
            <rFont val="Tahoma"/>
            <family val="2"/>
          </rPr>
          <t>Proviene de riesgo SARLAFT</t>
        </r>
      </text>
    </comment>
    <comment ref="L99" authorId="7" shapeId="0" xr:uid="{B6DE5858-65AC-4989-9025-5615A1D9D658}">
      <text>
        <t>[Comentario encadenado]
Su versión de Excel le permite leer este comentario encadenado; sin embargo, las ediciones que se apliquen se quitarán si el archivo se abre en una versión más reciente de Excel. Más información: https://go.microsoft.com/fwlink/?linkid=870924
Comentario:
    Se le asigna un punto a uno de los criterios del DAFP ya que poseen una herramienta para ejercer el control: Seguimiento a los movimientos en el Sistema de información para la administración de inventarios. (SAI ). Pasa de una calificación de 40 Requiere Mejora a Aceptable: 60 por consiguiente el Riesgo Neto pasa de Alto a Requiere Mejora según Metodologia</t>
      </text>
    </comment>
    <comment ref="D101" authorId="0" shapeId="0" xr:uid="{BFC6336F-6FBC-4DA8-A489-6D2ACFAA4AEB}">
      <text>
        <r>
          <rPr>
            <b/>
            <sz val="9"/>
            <color indexed="81"/>
            <rFont val="Tahoma"/>
            <family val="2"/>
          </rPr>
          <t>Proviene de la matriz de riesgo SARLAFT</t>
        </r>
      </text>
    </comment>
    <comment ref="D103" authorId="0" shapeId="0" xr:uid="{463193BD-137F-45EF-BB31-AF570D57A9AC}">
      <text>
        <r>
          <rPr>
            <b/>
            <sz val="9"/>
            <color indexed="81"/>
            <rFont val="Tahoma"/>
            <family val="2"/>
          </rPr>
          <t>Proviene de la matriz de riesgos SARLAFT</t>
        </r>
      </text>
    </comment>
    <comment ref="D106" authorId="0" shapeId="0" xr:uid="{7DC52692-D58C-4F98-BFE3-7B0FB856166F}">
      <text>
        <r>
          <rPr>
            <b/>
            <sz val="9"/>
            <color indexed="81"/>
            <rFont val="Tahoma"/>
            <family val="2"/>
          </rPr>
          <t>Proviene de la matriz de riesgos SARLAFT</t>
        </r>
      </text>
    </comment>
    <comment ref="G106" authorId="8" shapeId="0" xr:uid="{1DEF7372-3E81-42B3-9B8B-C535E438A7B3}">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disminuye el nivel de Riesgo Inherente de Alto a Por encima del promedio debido a que no se ha materializado y su probabilidad de ocurrencia no es tan alto a lo inicialmente documentado. Por consiguiente el Riesgo Neto pasa de Alto a Por encima del Promedio según metodologia</t>
      </text>
    </comment>
    <comment ref="D107" authorId="0" shapeId="0" xr:uid="{D3E7BB81-34E4-4431-A687-BEC739C15BDC}">
      <text>
        <r>
          <rPr>
            <b/>
            <sz val="9"/>
            <color indexed="81"/>
            <rFont val="Tahoma"/>
            <family val="2"/>
          </rPr>
          <t>Proviene de riesgo SARLAFT</t>
        </r>
      </text>
    </comment>
    <comment ref="D108" authorId="0" shapeId="0" xr:uid="{161C002D-3983-43F3-9B60-6DE8F7A8971C}">
      <text>
        <r>
          <rPr>
            <b/>
            <sz val="9"/>
            <color indexed="81"/>
            <rFont val="Tahoma"/>
            <family val="2"/>
          </rPr>
          <t>Proviene de la matriz de riesgos SARLAFT</t>
        </r>
      </text>
    </comment>
    <comment ref="G108" authorId="9" shapeId="0" xr:uid="{E85BC038-5652-4DE4-9851-85383787AB70}">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riesgo pasa de Alto a Por encima del Promedio debido que ademas de tener los controles inicialmente documentados se tiene un proceso estandarizado de nomina y compensación y el cual cuenta con una herramienta efec¿tiva: 1. Software de nomina debidamente parametrizado, el cual, es un control automático que disminuya considerablemente la probabilidad de ocurrencia, por consiguiente pasa de Alto a Por encima del promedio tanto el nivel de Riesgo Inherente como el Riesgo Neto.</t>
      </text>
    </comment>
    <comment ref="D109" authorId="0" shapeId="0" xr:uid="{D9BB7F91-EDE2-4400-BF35-5F9F7B64CF28}">
      <text>
        <r>
          <rPr>
            <b/>
            <sz val="9"/>
            <color indexed="81"/>
            <rFont val="Tahoma"/>
            <family val="2"/>
          </rPr>
          <t>Proviene de la matriz de riesgos SARLAFT</t>
        </r>
      </text>
    </comment>
    <comment ref="D111" authorId="0" shapeId="0" xr:uid="{FB5C71D8-06E8-49B1-B025-735CEB6434CF}">
      <text>
        <r>
          <rPr>
            <b/>
            <sz val="9"/>
            <color indexed="81"/>
            <rFont val="Tahoma"/>
            <family val="2"/>
          </rPr>
          <t>Proviene de la matriz de riesgos SARLAFT</t>
        </r>
      </text>
    </comment>
    <comment ref="D112" authorId="0" shapeId="0" xr:uid="{A8BA3F71-1517-430A-92FF-DC976FC12EDE}">
      <text>
        <r>
          <rPr>
            <b/>
            <sz val="9"/>
            <color indexed="81"/>
            <rFont val="Tahoma"/>
            <family val="2"/>
          </rPr>
          <t>Proviene de la matriz de riesgos SARLAFT</t>
        </r>
      </text>
    </comment>
    <comment ref="D113" authorId="0" shapeId="0" xr:uid="{D885E908-FDC1-4039-A75D-F9FBFAE45E20}">
      <text>
        <r>
          <rPr>
            <b/>
            <sz val="9"/>
            <color indexed="81"/>
            <rFont val="Tahoma"/>
            <family val="2"/>
          </rPr>
          <t>Proviene de la matriz de riesgos SARLAFT</t>
        </r>
      </text>
    </comment>
    <comment ref="I116" authorId="0" shapeId="0" xr:uid="{FDD403E9-2EF2-460C-BF01-81F3AF203ED5}">
      <text>
        <r>
          <rPr>
            <b/>
            <sz val="9"/>
            <color indexed="81"/>
            <rFont val="Tahoma"/>
            <family val="2"/>
          </rPr>
          <t>Ricardo Patiño Murillo:</t>
        </r>
        <r>
          <rPr>
            <sz val="9"/>
            <color indexed="81"/>
            <rFont val="Tahoma"/>
            <family val="2"/>
          </rPr>
          <t xml:space="preserve">
10</t>
        </r>
      </text>
    </comment>
    <comment ref="J116" authorId="0" shapeId="0" xr:uid="{8ABD8EA2-1361-43BD-A7D1-571F2ACA8A8B}">
      <text>
        <r>
          <rPr>
            <b/>
            <sz val="9"/>
            <color indexed="81"/>
            <rFont val="Tahoma"/>
            <family val="2"/>
          </rPr>
          <t>Ricardo Patiño Murillo:</t>
        </r>
        <r>
          <rPr>
            <sz val="9"/>
            <color indexed="81"/>
            <rFont val="Tahoma"/>
            <family val="2"/>
          </rPr>
          <t xml:space="preserve">
3</t>
        </r>
      </text>
    </comment>
    <comment ref="L119" authorId="10" shapeId="0" xr:uid="{7BFAE322-C84F-446B-B6E5-8EAAB71258A2}">
      <text>
        <t>[Comentario encadenado]
Su versión de Excel le permite leer este comentario encadenado; sin embargo, las ediciones que se apliquen se quitarán si el archivo se abre en una versión más reciente de Excel. Más información: https://go.microsoft.com/fwlink/?linkid=870924
Comentario:
    La calificación del control pasa de Debil a Aceptable debido a que se implementan nuevos controles: 1. PD - GH - 05 Procedimiento evaluacion de desempeño
2. Plataforma evaluacion de desempeño.
Adicionalmente el Riego Inherente y Riesgo Neto pasan de Alto a Por encima del Promedio debido a que la Probabilidad de ocurrencia e Impacto no es tan Alto al inicialmente documentado, prueba de ello es que hasta la fecha no se ha materializado.</t>
      </text>
    </comment>
    <comment ref="G123" authorId="11" shapeId="0" xr:uid="{77FEA973-5254-4CE5-A615-3E8E2F9129F7}">
      <text>
        <t>[Comentario encadenado]
Su versión de Excel le permite leer este comentario encadenado; sin embargo, las ediciones que se apliquen se quitarán si el archivo se abre en una versión más reciente de Excel. Más información: https://go.microsoft.com/fwlink/?linkid=870924
Comentario:
    El nivel de Riesgo Inherente pasa de Alto a Moderado debido a que existe un proceso Consolidado de Seguridad y Salud en el Trabajo y han mejorado los contoles a los inicialmente documentados. Adicionalmente la probabilidad de ocurrencia del Riesgo Inherente es menor al inicialmente documentado prueba de ello es que NO se ha materializado el riesgo, por consiguiente pasa de Alto a Por encima del Promedio, lo mismo para el Riesgo Neto según metodologia.</t>
      </text>
    </comment>
    <comment ref="G124" authorId="12" shapeId="0" xr:uid="{81C32EDC-4E79-4A06-AA5D-5DD8FA35ECFE}">
      <text>
        <t>[Comentario encadenado]
Su versión de Excel le permite leer este comentario encadenado; sin embargo, las ediciones que se apliquen se quitarán si el archivo se abre en una versión más reciente de Excel. Más información: https://go.microsoft.com/fwlink/?linkid=870924
Comentario:
    El nivel de Riesgo Inherente cambia de Alto a Por encima del proimedio debido a que la probabilidad de ocurrencia no es tan Alto al inicialmente documentado, prueba de ello es la no materialización del Riesgo desde que se documento. Adicionamente cuenta con controles respecto a la revisión de antecedentes judiciales, procuraduria y contraloria y RETHUS.</t>
      </text>
    </comment>
    <comment ref="L124" authorId="13" shapeId="0" xr:uid="{D0FC435A-038C-4EDD-980D-E7315A5E6851}">
      <text>
        <t>[Comentario encadenado]
Su versión de Excel le permite leer este comentario encadenado; sin embargo, las ediciones que se apliquen se quitarán si el archivo se abre en una versión más reciente de Excel. Más información: https://go.microsoft.com/fwlink/?linkid=870924
Comentario:
    Se le asigna un punto a los criterios del DAFP debido a que si los controles no fueran efectivos para mitigar el riesgo se estaría materializando el riesgo y hasta fecha no se ha Materializado. Por consiguiente la calificación pasa de Débil a Aceptable.</t>
      </text>
    </comment>
    <comment ref="H131" authorId="14" shapeId="0" xr:uid="{4CDE2FBF-3D09-4406-AD5E-848E0295DDE2}">
      <text>
        <r>
          <rPr>
            <b/>
            <sz val="9"/>
            <color indexed="81"/>
            <rFont val="Tahoma"/>
            <family val="2"/>
          </rPr>
          <t>Daniela García Gómez:</t>
        </r>
        <r>
          <rPr>
            <sz val="9"/>
            <color indexed="81"/>
            <rFont val="Tahoma"/>
            <family val="2"/>
          </rPr>
          <t xml:space="preserve">
Eliminar la fecha "5 de Julio fecha de cumplimiento
"</t>
        </r>
      </text>
    </comment>
    <comment ref="H132" authorId="14" shapeId="0" xr:uid="{5155E841-8DE4-4337-A1D9-66675CF5069B}">
      <text>
        <r>
          <rPr>
            <b/>
            <sz val="9"/>
            <color indexed="81"/>
            <rFont val="Tahoma"/>
            <family val="2"/>
          </rPr>
          <t>Daniela García Gómez:</t>
        </r>
        <r>
          <rPr>
            <sz val="9"/>
            <color indexed="81"/>
            <rFont val="Tahoma"/>
            <family val="2"/>
          </rPr>
          <t xml:space="preserve">
Eliminar la fecha 5 de Julio fecha de cumplimiento</t>
        </r>
      </text>
    </comment>
    <comment ref="F135" authorId="14" shapeId="0" xr:uid="{ACB82F40-921A-49B4-A50C-23A8E56B4352}">
      <text>
        <r>
          <rPr>
            <b/>
            <sz val="9"/>
            <color indexed="81"/>
            <rFont val="Tahoma"/>
            <family val="2"/>
          </rPr>
          <t>Daniela García Gómez:</t>
        </r>
        <r>
          <rPr>
            <sz val="9"/>
            <color indexed="81"/>
            <rFont val="Tahoma"/>
            <family val="2"/>
          </rPr>
          <t xml:space="preserve">
1. información desprotegida o sin controles.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Ricardo Patiño Murillo</author>
  </authors>
  <commentList>
    <comment ref="P13" authorId="0" shapeId="0" xr:uid="{184ACCEA-12F2-4F84-9312-1761544260D8}">
      <text>
        <r>
          <rPr>
            <b/>
            <sz val="9"/>
            <color indexed="81"/>
            <rFont val="Tahoma"/>
            <family val="2"/>
          </rPr>
          <t>Ricardo Patiño Murillo:</t>
        </r>
        <r>
          <rPr>
            <sz val="9"/>
            <color indexed="81"/>
            <rFont val="Tahoma"/>
            <family val="2"/>
          </rPr>
          <t xml:space="preserve">
Gotas
Falta</t>
        </r>
      </text>
    </comment>
    <comment ref="I19" authorId="0" shapeId="0" xr:uid="{12B5EAD2-A8D5-42FC-A43A-98E21130CA65}">
      <text>
        <r>
          <rPr>
            <b/>
            <sz val="9"/>
            <color indexed="81"/>
            <rFont val="Tahoma"/>
            <family val="2"/>
          </rPr>
          <t>Ricardo Patiño Murillo:</t>
        </r>
        <r>
          <rPr>
            <sz val="9"/>
            <color indexed="81"/>
            <rFont val="Tahoma"/>
            <family val="2"/>
          </rPr>
          <t xml:space="preserve">
EN EL COMITÉ PRIMARIO</t>
        </r>
      </text>
    </comment>
    <comment ref="I20" authorId="0" shapeId="0" xr:uid="{1997B095-D327-4661-A60F-B6BFEE2DC641}">
      <text>
        <r>
          <rPr>
            <b/>
            <sz val="9"/>
            <color indexed="81"/>
            <rFont val="Tahoma"/>
            <family val="2"/>
          </rPr>
          <t>Ricardo Patiño Murillo:</t>
        </r>
        <r>
          <rPr>
            <sz val="9"/>
            <color indexed="81"/>
            <rFont val="Tahoma"/>
            <family val="2"/>
          </rPr>
          <t xml:space="preserve">
Constante el seguimiento</t>
        </r>
      </text>
    </comment>
    <comment ref="F21" authorId="0" shapeId="0" xr:uid="{5F10EBA9-0FEB-47A6-A3FD-123600954F5F}">
      <text>
        <r>
          <rPr>
            <b/>
            <sz val="9"/>
            <color indexed="81"/>
            <rFont val="Tahoma"/>
            <family val="2"/>
          </rPr>
          <t>Ricardo Patiño Murillo:</t>
        </r>
        <r>
          <rPr>
            <sz val="9"/>
            <color indexed="81"/>
            <rFont val="Tahoma"/>
            <family val="2"/>
          </rPr>
          <t xml:space="preserve">
La misma norma lo dice y como lo debemos hacer</t>
        </r>
      </text>
    </comment>
    <comment ref="N21" authorId="0" shapeId="0" xr:uid="{DF12BD30-5A8A-4534-8A02-B7D742A6347D}">
      <text>
        <r>
          <rPr>
            <b/>
            <sz val="9"/>
            <color indexed="81"/>
            <rFont val="Tahoma"/>
            <family val="2"/>
          </rPr>
          <t>Ricardo Patiño Murillo:
La misma norma nos dice como hacerlo</t>
        </r>
      </text>
    </comment>
    <comment ref="I25" authorId="0" shapeId="0" xr:uid="{337FA972-4743-4011-BD14-AFD719A2EFFA}">
      <text>
        <r>
          <rPr>
            <b/>
            <sz val="9"/>
            <color indexed="81"/>
            <rFont val="Tahoma"/>
            <family val="2"/>
          </rPr>
          <t>Ricardo Patiño Murillo:
Se realiza el seguimiento de manera mensual</t>
        </r>
      </text>
    </comment>
    <comment ref="I30" authorId="0" shapeId="0" xr:uid="{3ED9823B-101D-4D32-B848-40145D47033B}">
      <text>
        <r>
          <rPr>
            <b/>
            <sz val="9"/>
            <color indexed="81"/>
            <rFont val="Tahoma"/>
            <family val="2"/>
          </rPr>
          <t>Ricardo Patiño Murillo:</t>
        </r>
        <r>
          <rPr>
            <sz val="9"/>
            <color indexed="81"/>
            <rFont val="Tahoma"/>
            <family val="2"/>
          </rPr>
          <t xml:space="preserve">
Listas de chequeo: Me determinan que documento debo presentar para realizar la contratación</t>
        </r>
      </text>
    </comment>
    <comment ref="I31" authorId="0" shapeId="0" xr:uid="{C1382677-7ACE-4F7D-B662-84E1AF4A88E6}">
      <text>
        <r>
          <rPr>
            <b/>
            <sz val="9"/>
            <color indexed="81"/>
            <rFont val="Tahoma"/>
            <family val="2"/>
          </rPr>
          <t>Ricardo Patiño Murillo:</t>
        </r>
        <r>
          <rPr>
            <sz val="9"/>
            <color indexed="81"/>
            <rFont val="Tahoma"/>
            <family val="2"/>
          </rPr>
          <t xml:space="preserve">
Solo dos veces en el año interrupcion de transporte</t>
        </r>
      </text>
    </comment>
    <comment ref="P34" authorId="0" shapeId="0" xr:uid="{C1B89CA9-CED4-45F4-A54C-6A7EC3C5A4DA}">
      <text>
        <r>
          <rPr>
            <b/>
            <sz val="9"/>
            <color indexed="81"/>
            <rFont val="Tahoma"/>
            <family val="2"/>
          </rPr>
          <t>Ricardo Patiño Murillo:</t>
        </r>
        <r>
          <rPr>
            <sz val="9"/>
            <color indexed="81"/>
            <rFont val="Tahoma"/>
            <family val="2"/>
          </rPr>
          <t xml:space="preserve">
Socializa el equipo de gestion documental y las personas que lo requieran</t>
        </r>
      </text>
    </comment>
    <comment ref="B49" authorId="0" shapeId="0" xr:uid="{18D46A1A-DBCF-4938-A93A-A94AB205459E}">
      <text>
        <r>
          <rPr>
            <b/>
            <sz val="9"/>
            <color indexed="81"/>
            <rFont val="Tahoma"/>
            <family val="2"/>
          </rPr>
          <t>Ricardo Patiño Murillo:</t>
        </r>
        <r>
          <rPr>
            <sz val="9"/>
            <color indexed="81"/>
            <rFont val="Tahoma"/>
            <family val="2"/>
          </rPr>
          <t xml:space="preserve">
alexandra ramirez ccoodinadora de parametrizaciones</t>
        </r>
      </text>
    </comment>
    <comment ref="G66" authorId="0" shapeId="0" xr:uid="{A5CCBF65-7C39-45DD-B95B-F0BFD528D7D8}">
      <text>
        <r>
          <rPr>
            <b/>
            <sz val="9"/>
            <color indexed="81"/>
            <rFont val="Tahoma"/>
            <family val="2"/>
          </rPr>
          <t>Ricardo Patiño Murillo:</t>
        </r>
        <r>
          <rPr>
            <sz val="9"/>
            <color indexed="81"/>
            <rFont val="Tahoma"/>
            <family val="2"/>
          </rPr>
          <t xml:space="preserve">
Por causas externas. Solicitan tiempos en las auditorias</t>
        </r>
      </text>
    </comment>
    <comment ref="I66" authorId="0" shapeId="0" xr:uid="{6F004C14-A1BC-47A6-B35C-06296A68A0EA}">
      <text>
        <r>
          <rPr>
            <b/>
            <sz val="9"/>
            <color indexed="81"/>
            <rFont val="Tahoma"/>
            <family val="2"/>
          </rPr>
          <t>Ricardo Patiño Murillo:</t>
        </r>
        <r>
          <rPr>
            <sz val="9"/>
            <color indexed="81"/>
            <rFont val="Tahoma"/>
            <family val="2"/>
          </rPr>
          <t xml:space="preserve">
pero no es efectiva por que dependemos de terceros</t>
        </r>
      </text>
    </comment>
    <comment ref="R66" authorId="0" shapeId="0" xr:uid="{EB70BDF1-085A-4E9A-9B0A-E36750F410DB}">
      <text>
        <r>
          <rPr>
            <b/>
            <sz val="9"/>
            <color indexed="81"/>
            <rFont val="Tahoma"/>
            <family val="2"/>
          </rPr>
          <t>Ricardo Patiño Murillo:</t>
        </r>
        <r>
          <rPr>
            <sz val="9"/>
            <color indexed="81"/>
            <rFont val="Tahoma"/>
            <family val="2"/>
          </rPr>
          <t xml:space="preserve">
En los informes se ponen capitulo en las limitaciones (Nivel de cumplimiento del programa)</t>
        </r>
      </text>
    </comment>
    <comment ref="R67" authorId="0" shapeId="0" xr:uid="{7DD7DF28-B024-4A73-85BD-583AB8EF8F06}">
      <text>
        <r>
          <rPr>
            <b/>
            <sz val="9"/>
            <color indexed="81"/>
            <rFont val="Tahoma"/>
            <family val="2"/>
          </rPr>
          <t>Ricardo Patiño Murillo:</t>
        </r>
        <r>
          <rPr>
            <sz val="9"/>
            <color indexed="81"/>
            <rFont val="Tahoma"/>
            <family val="2"/>
          </rPr>
          <t xml:space="preserve">
Se revisan todos los programas y planes de auditoria. </t>
        </r>
      </text>
    </comment>
    <comment ref="I69" authorId="0" shapeId="0" xr:uid="{5D590CC1-4E28-4913-B806-60ECBB6BD2BB}">
      <text>
        <r>
          <rPr>
            <b/>
            <sz val="9"/>
            <color indexed="81"/>
            <rFont val="Tahoma"/>
            <family val="2"/>
          </rPr>
          <t>Ricardo Patiño Murillo:</t>
        </r>
        <r>
          <rPr>
            <sz val="9"/>
            <color indexed="81"/>
            <rFont val="Tahoma"/>
            <family val="2"/>
          </rPr>
          <t xml:space="preserve">
Antes de salir un informe se realiza una escala de verificacion y se compara con el programa de auditoria- Jefe de auditoria y </t>
        </r>
      </text>
    </comment>
    <comment ref="P75" authorId="0" shapeId="0" xr:uid="{9C4A96C5-7413-4921-9137-3BDC7AC25CA1}">
      <text>
        <r>
          <rPr>
            <b/>
            <sz val="9"/>
            <color indexed="81"/>
            <rFont val="Tahoma"/>
            <family val="2"/>
          </rPr>
          <t>Ricardo Patiño Murillo:</t>
        </r>
        <r>
          <rPr>
            <sz val="9"/>
            <color indexed="81"/>
            <rFont val="Tahoma"/>
            <family val="2"/>
          </rPr>
          <t xml:space="preserve">
Se ha socializado en boletines y se ha socializado para los grupos de interes del area</t>
        </r>
      </text>
    </comment>
    <comment ref="I76" authorId="0" shapeId="0" xr:uid="{9EA6DBF4-AC5B-453B-9920-83E2CDB52758}">
      <text>
        <r>
          <rPr>
            <b/>
            <sz val="9"/>
            <color indexed="81"/>
            <rFont val="Tahoma"/>
            <family val="2"/>
          </rPr>
          <t>Ricardo Patiño Murillo:</t>
        </r>
        <r>
          <rPr>
            <sz val="9"/>
            <color indexed="81"/>
            <rFont val="Tahoma"/>
            <family val="2"/>
          </rPr>
          <t xml:space="preserve">
Asociacion de usuarios de 8 vienen 2. Se socializa la informacion igual y se reprograman las reuniones para que todos lo conozcan</t>
        </r>
      </text>
    </comment>
    <comment ref="P76" authorId="0" shapeId="0" xr:uid="{E98DDF82-233A-40B0-89BB-9780B945AAFA}">
      <text>
        <r>
          <rPr>
            <b/>
            <sz val="9"/>
            <color indexed="81"/>
            <rFont val="Tahoma"/>
            <family val="2"/>
          </rPr>
          <t>Ricardo Patiño Murillo:</t>
        </r>
        <r>
          <rPr>
            <sz val="9"/>
            <color indexed="81"/>
            <rFont val="Tahoma"/>
            <family val="2"/>
          </rPr>
          <t xml:space="preserve">
Se socializaran este mes</t>
        </r>
      </text>
    </comment>
    <comment ref="R77" authorId="0" shapeId="0" xr:uid="{0039917E-961A-4FFF-BC63-DC46B6E120A0}">
      <text>
        <r>
          <rPr>
            <b/>
            <sz val="9"/>
            <color indexed="81"/>
            <rFont val="Tahoma"/>
            <family val="2"/>
          </rPr>
          <t>Ricardo Patiño Murillo:</t>
        </r>
        <r>
          <rPr>
            <sz val="9"/>
            <color indexed="81"/>
            <rFont val="Tahoma"/>
            <family val="2"/>
          </rPr>
          <t xml:space="preserve">
Se miden tres indicadores</t>
        </r>
      </text>
    </comment>
    <comment ref="B78" authorId="0" shapeId="0" xr:uid="{29EADF0A-DC09-4520-9665-775BB33403C8}">
      <text>
        <r>
          <rPr>
            <b/>
            <sz val="9"/>
            <color indexed="81"/>
            <rFont val="Tahoma"/>
            <family val="2"/>
          </rPr>
          <t>Ricardo Patiño Murillo:</t>
        </r>
        <r>
          <rPr>
            <sz val="9"/>
            <color indexed="81"/>
            <rFont val="Tahoma"/>
            <family val="2"/>
          </rPr>
          <t xml:space="preserve">
No dar Respuesta oportuna(eficiente) de las PQRSF a nivel externo e interno (Ambito externo-red prestadora, proveerdores) interno(procesos de la organización)</t>
        </r>
      </text>
    </comment>
    <comment ref="I78" authorId="0" shapeId="0" xr:uid="{9C5929CA-7F3D-4656-A31B-4166D3ADFE24}">
      <text>
        <r>
          <rPr>
            <b/>
            <sz val="9"/>
            <color indexed="81"/>
            <rFont val="Tahoma"/>
            <family val="2"/>
          </rPr>
          <t>Ricardo Patiño Murillo:</t>
        </r>
        <r>
          <rPr>
            <sz val="9"/>
            <color indexed="81"/>
            <rFont val="Tahoma"/>
            <family val="2"/>
          </rPr>
          <t xml:space="preserve">
Mensual</t>
        </r>
      </text>
    </comment>
    <comment ref="P78" authorId="0" shapeId="0" xr:uid="{98E83494-4F03-4B95-833D-05BEC1DB6996}">
      <text>
        <r>
          <rPr>
            <b/>
            <sz val="9"/>
            <color indexed="81"/>
            <rFont val="Tahoma"/>
            <family val="2"/>
          </rPr>
          <t>Ricardo Patiño Murillo:</t>
        </r>
        <r>
          <rPr>
            <sz val="9"/>
            <color indexed="81"/>
            <rFont val="Tahoma"/>
            <family val="2"/>
          </rPr>
          <t xml:space="preserve">
Se socializa a nivel externo mediante los informes y comites de atención al usuario</t>
        </r>
      </text>
    </comment>
    <comment ref="R78" authorId="0" shapeId="0" xr:uid="{024FE336-6259-4CA9-8868-ECA3F0593894}">
      <text>
        <r>
          <rPr>
            <b/>
            <sz val="9"/>
            <color indexed="81"/>
            <rFont val="Tahoma"/>
            <family val="2"/>
          </rPr>
          <t>Ricardo Patiño Murillo:</t>
        </r>
        <r>
          <rPr>
            <sz val="9"/>
            <color indexed="81"/>
            <rFont val="Tahoma"/>
            <family val="2"/>
          </rPr>
          <t xml:space="preserve">
Se mide por medio de los indicadores</t>
        </r>
      </text>
    </comment>
    <comment ref="R79" authorId="0" shapeId="0" xr:uid="{CF4914D1-2DC1-476B-91FA-3BAAFAF4486D}">
      <text>
        <r>
          <rPr>
            <b/>
            <sz val="9"/>
            <color indexed="81"/>
            <rFont val="Tahoma"/>
            <family val="2"/>
          </rPr>
          <t>Ricardo Patiño Murillo:</t>
        </r>
        <r>
          <rPr>
            <sz val="9"/>
            <color indexed="81"/>
            <rFont val="Tahoma"/>
            <family val="2"/>
          </rPr>
          <t xml:space="preserve">
Evaluar la adherencia apunta a la gestion de la PQRSF</t>
        </r>
      </text>
    </comment>
  </commentList>
</comments>
</file>

<file path=xl/sharedStrings.xml><?xml version="1.0" encoding="utf-8"?>
<sst xmlns="http://schemas.openxmlformats.org/spreadsheetml/2006/main" count="3675" uniqueCount="1287">
  <si>
    <t>N°</t>
  </si>
  <si>
    <t>Nombre del Riesgo</t>
  </si>
  <si>
    <t xml:space="preserve">Causas </t>
  </si>
  <si>
    <t xml:space="preserve">Consecuencias </t>
  </si>
  <si>
    <t>Nivel de Riesgo Inherente</t>
  </si>
  <si>
    <t>Controles</t>
  </si>
  <si>
    <t xml:space="preserve">Calidad del control </t>
  </si>
  <si>
    <t>Valoración control</t>
  </si>
  <si>
    <t>Rango control</t>
  </si>
  <si>
    <t>Calidad</t>
  </si>
  <si>
    <t>Riesgo Neto</t>
  </si>
  <si>
    <t>Acciones preventivas</t>
  </si>
  <si>
    <t>Periodo de seguimiento</t>
  </si>
  <si>
    <t xml:space="preserve">Fecha Inicio </t>
  </si>
  <si>
    <t>Alto</t>
  </si>
  <si>
    <t>Aceptable</t>
  </si>
  <si>
    <t>Mensual</t>
  </si>
  <si>
    <t>Débil</t>
  </si>
  <si>
    <t xml:space="preserve">Moderado </t>
  </si>
  <si>
    <t>Semestral</t>
  </si>
  <si>
    <t>Por encima del promedio</t>
  </si>
  <si>
    <t>Requiere Mejora</t>
  </si>
  <si>
    <t>Fuerte</t>
  </si>
  <si>
    <t>Riesgo de Corrupción</t>
  </si>
  <si>
    <t>Gestión del Aseguramiento</t>
  </si>
  <si>
    <t>Gestión Administrativa</t>
  </si>
  <si>
    <t>Bajo</t>
  </si>
  <si>
    <t>Gestión de acceso a servicios de salud</t>
  </si>
  <si>
    <t>Gestión Jurídica</t>
  </si>
  <si>
    <t>Gestión de comunicaciones corporativas</t>
  </si>
  <si>
    <t>Gestión de calidad</t>
  </si>
  <si>
    <t>Incumplimiento en los estandares de habilitacion Asegurador (Savia Salud)</t>
  </si>
  <si>
    <t>Jefe de calidad</t>
  </si>
  <si>
    <t>No cumplimiento a la ruta crítica del PAMEC</t>
  </si>
  <si>
    <t xml:space="preserve">Débil implementación de la gestión por procesos </t>
  </si>
  <si>
    <t>No hacer seguimiento del reporte del SIC</t>
  </si>
  <si>
    <t>Incumplimiento a requerimientos solicitados por los entes externos</t>
  </si>
  <si>
    <t>Gestión Humana</t>
  </si>
  <si>
    <t>Gestión Control</t>
  </si>
  <si>
    <t>Planeación Estratégica</t>
  </si>
  <si>
    <t>Gestión del riesgo en salud</t>
  </si>
  <si>
    <t xml:space="preserve">Matriz de Riesgos </t>
  </si>
  <si>
    <t>Código</t>
  </si>
  <si>
    <t>FO-PN-05</t>
  </si>
  <si>
    <t xml:space="preserve">Versión </t>
  </si>
  <si>
    <t>Fecha</t>
  </si>
  <si>
    <t>Página</t>
  </si>
  <si>
    <t>Valoración de los controles</t>
  </si>
  <si>
    <t>Rangos de calificación de los controles</t>
  </si>
  <si>
    <t>Clasificación niveles de riesgo inherente</t>
  </si>
  <si>
    <t>Calidad de las funciones de control</t>
  </si>
  <si>
    <t>Parámetros</t>
  </si>
  <si>
    <t>Criterios</t>
  </si>
  <si>
    <t>Puntaje</t>
  </si>
  <si>
    <t>Calidad del control</t>
  </si>
  <si>
    <t>Definición</t>
  </si>
  <si>
    <t>Rangos</t>
  </si>
  <si>
    <t>Calidad de los controles</t>
  </si>
  <si>
    <t>Nivel del Riesgo Inherente</t>
  </si>
  <si>
    <r>
      <t xml:space="preserve">Cuando hay una probabilidad </t>
    </r>
    <r>
      <rPr>
        <b/>
        <u/>
        <sz val="11"/>
        <color rgb="FF000000"/>
        <rFont val="Arial"/>
        <family val="2"/>
      </rPr>
      <t>menor que el promedio</t>
    </r>
    <r>
      <rPr>
        <sz val="11"/>
        <color rgb="FF000000"/>
        <rFont val="Arial"/>
        <family val="2"/>
      </rPr>
      <t xml:space="preserve"> de una perdida debido a la exposición y a la incertidumbre derivada de potenciales eventos futuros</t>
    </r>
  </si>
  <si>
    <t>Las funciones de control muestran de forma consistente un desempeño efectivo y superior a las prácticas de la industria de los seguros comúnmente observadas y/o Clasificación del control con énfasis en lo preventivo.</t>
  </si>
  <si>
    <t>Herramientas para ejercer el control</t>
  </si>
  <si>
    <t>Posee una herramienta para ejercer el control.</t>
  </si>
  <si>
    <t>0 - 1</t>
  </si>
  <si>
    <t>Existen controles fuertes: acciones preventivas, planes de mejora y contingencia.</t>
  </si>
  <si>
    <t>80 - 100</t>
  </si>
  <si>
    <t>Moderado</t>
  </si>
  <si>
    <r>
      <t xml:space="preserve">Cuando hay una probabilidad </t>
    </r>
    <r>
      <rPr>
        <b/>
        <u/>
        <sz val="11"/>
        <color rgb="FF000000"/>
        <rFont val="Arial"/>
        <family val="2"/>
      </rPr>
      <t>promedio</t>
    </r>
    <r>
      <rPr>
        <sz val="11"/>
        <color rgb="FF000000"/>
        <rFont val="Arial"/>
        <family val="2"/>
      </rPr>
      <t xml:space="preserve"> de una perdida debido a la exposición y a la incertidumbre derivada de potenciales eventos futuros.</t>
    </r>
  </si>
  <si>
    <t xml:space="preserve">Las funciones de control muestran desempeño efectivo y similar a las prácticas de la industria comúnmente observadas. </t>
  </si>
  <si>
    <t>Existen manuales instructivos o procedimientos para el manejo de la herramienta</t>
  </si>
  <si>
    <t>Existen controles aceptables: acciones preventivas, planes de mejora.</t>
  </si>
  <si>
    <t>60 - 79</t>
  </si>
  <si>
    <r>
      <t xml:space="preserve">Cuando hay una probabilidad </t>
    </r>
    <r>
      <rPr>
        <b/>
        <u/>
        <sz val="11"/>
        <color rgb="FF000000"/>
        <rFont val="Arial"/>
        <family val="2"/>
      </rPr>
      <t>algo superior</t>
    </r>
    <r>
      <rPr>
        <b/>
        <i/>
        <sz val="11"/>
        <color rgb="FF000000"/>
        <rFont val="Arial"/>
        <family val="2"/>
      </rPr>
      <t xml:space="preserve"> </t>
    </r>
    <r>
      <rPr>
        <sz val="11"/>
        <color rgb="FF000000"/>
        <rFont val="Arial"/>
        <family val="2"/>
      </rPr>
      <t>el promedio de una perdida debido a la exposición y a la incertidumbre derivada de potenciales eventos futuros.</t>
    </r>
  </si>
  <si>
    <t>Las funciones de control muestran potencial para un desempeño efectivo, pero pueden ser mejoradas y no arriesgan la situación financiera de la compañía.</t>
  </si>
  <si>
    <t>En el tiempo que lleva la herramienta ha demostrado ser efectiva.</t>
  </si>
  <si>
    <t>Necesita mejora</t>
  </si>
  <si>
    <t>Existen controles mínimos que requieren mejoras.</t>
  </si>
  <si>
    <t>40 - 59</t>
  </si>
  <si>
    <r>
      <t xml:space="preserve">Cuando hay una probabilidad </t>
    </r>
    <r>
      <rPr>
        <b/>
        <u/>
        <sz val="11"/>
        <color rgb="FF000000"/>
        <rFont val="Arial"/>
        <family val="2"/>
      </rPr>
      <t xml:space="preserve">mucho mayor </t>
    </r>
    <r>
      <rPr>
        <sz val="11"/>
        <color rgb="FF000000"/>
        <rFont val="Arial"/>
        <family val="2"/>
      </rPr>
      <t>que la del promedio de una perdida debido a la exposición y a la incertidumbre derivada de potenciales eventos futuros.</t>
    </r>
  </si>
  <si>
    <t xml:space="preserve">Las funciones de control muestran un desempeño inferior a las prácticas observadas de la industria y su efectividad debe ser mejorada para no comprometer la situación financiera y operativa de la compañía. </t>
  </si>
  <si>
    <t>Seguimiento al control</t>
  </si>
  <si>
    <t>Están definidos los responsables de la ejecución del control y del seguimiento.</t>
  </si>
  <si>
    <t>No existen controles o son mínimos.</t>
  </si>
  <si>
    <t>0 - 39</t>
  </si>
  <si>
    <t>Necesita mejorar</t>
  </si>
  <si>
    <t>La frecuencia de la ejecución del control y seguimiento es adecuada.</t>
  </si>
  <si>
    <t>TOTAL</t>
  </si>
  <si>
    <t>Sumatoria de cada uno de los criterios (0-5)</t>
  </si>
  <si>
    <t>Actividades significativas</t>
  </si>
  <si>
    <t>Valoración</t>
  </si>
  <si>
    <t>La importancia estratégica.</t>
  </si>
  <si>
    <t>EI impacto en la reputación.</t>
  </si>
  <si>
    <t>Modelo de relacionamiento con los usuarios.</t>
  </si>
  <si>
    <t>Atención diferencial a grupos vulnerables.</t>
  </si>
  <si>
    <t>Nivel de resolutividad y de complejidad de la red de servicios</t>
  </si>
  <si>
    <t>Los activos generados por la actividad en relación con el total de activos.</t>
  </si>
  <si>
    <t>Los ingresos generados por la actividad en relación con los ingresos totales.</t>
  </si>
  <si>
    <t>EI beneficia neto antes de impuestos relativo a la actividad frente a los ingresos netos totales antes de impuestos.</t>
  </si>
  <si>
    <t xml:space="preserve">Las reservas mantenidas por la actividad como porcentaje del total de las reservas. </t>
  </si>
  <si>
    <t>EI nivel de activos relativo a la actividad frente a los activos totales</t>
  </si>
  <si>
    <t>Gestión financiera</t>
  </si>
  <si>
    <t>Gestión tecnología</t>
  </si>
  <si>
    <t>1. Falta de implementación de los estándares
2. Falta de compromiso entre las áreas
3. Desconocimiento de las demás áreas frente al proceso de habilitación
4. Continuo cambio normativo en materia de calidad
5. Falta de planeación, seguimiento e implementación</t>
  </si>
  <si>
    <t>1. Incumplimientos normativos
2. Cierre y Sanciones</t>
  </si>
  <si>
    <t>1. Falta de un despliegue conceptual y metodológico
2. Falta de cultura de calidad en la organización
3. Falta de recurso humano, técnico y tecnológico</t>
  </si>
  <si>
    <t>Atención al usuario</t>
  </si>
  <si>
    <t>Riesgo Operacional</t>
  </si>
  <si>
    <t xml:space="preserve">Riesgo en Salud </t>
  </si>
  <si>
    <t>Riesgo Reputacional</t>
  </si>
  <si>
    <t>Actividad Significativa (Proceso)</t>
  </si>
  <si>
    <t>Procesos y/o Actividades significativas</t>
  </si>
  <si>
    <t>Gestión acceso a servicios de salud</t>
  </si>
  <si>
    <t>Riesgo de Mercado de Capitales</t>
  </si>
  <si>
    <t>Gestión de tecnología e Información</t>
  </si>
  <si>
    <t>Riesgo de Grupo</t>
  </si>
  <si>
    <t>Riesgo de Fallas del Mercado de Salud</t>
  </si>
  <si>
    <t>Niveles de riesgo inherente</t>
  </si>
  <si>
    <t>Tesoreria y Cartera</t>
  </si>
  <si>
    <t>Cuentas Medicas</t>
  </si>
  <si>
    <t>Contabilidad y presupuesto</t>
  </si>
  <si>
    <t>Gestión Jurídica  y legal</t>
  </si>
  <si>
    <t>Opciones de manejo - Tratamiento</t>
  </si>
  <si>
    <t>Evitar el riesgo</t>
  </si>
  <si>
    <t>Asumir el riesgo</t>
  </si>
  <si>
    <t>Opciones de Tratamiento general a los riesgos</t>
  </si>
  <si>
    <r>
      <t xml:space="preserve">Se </t>
    </r>
    <r>
      <rPr>
        <b/>
        <sz val="11"/>
        <color rgb="FF000000"/>
        <rFont val="Arial"/>
        <family val="2"/>
      </rPr>
      <t>ASUMIRÁ</t>
    </r>
    <r>
      <rPr>
        <sz val="11"/>
        <color rgb="FF000000"/>
        <rFont val="Arial"/>
        <family val="2"/>
      </rPr>
      <t xml:space="preserve"> el riesgo y se administrará por medio de las actividades propias del proceso asociado, y su control y registro de avance, se realizará en el reporte mensual de su desempeño, no se incluirá en mapa de riesgos.</t>
    </r>
  </si>
  <si>
    <t>Nivel Riesgo Neto</t>
  </si>
  <si>
    <t xml:space="preserve">Bajo </t>
  </si>
  <si>
    <t>Total</t>
  </si>
  <si>
    <t xml:space="preserve">Riesgo Neto </t>
  </si>
  <si>
    <t>Calidad del Control/Riesgo Inherente</t>
  </si>
  <si>
    <t xml:space="preserve"> </t>
  </si>
  <si>
    <t>Riesgo Neto (Mapa de calor) SAR</t>
  </si>
  <si>
    <t>1. Se solicita evidencia del cargue del indicador a través de la plataforma
2. Procedimiento monitoreo de indicadores para la calidad - MIC</t>
  </si>
  <si>
    <t>Acciones correctivas tomadas para mitigar el riesgo</t>
  </si>
  <si>
    <t>Gestión del relacionamiento</t>
  </si>
  <si>
    <t>Auditoria interna general</t>
  </si>
  <si>
    <t xml:space="preserve">Riesgo de Cumplimiento </t>
  </si>
  <si>
    <t xml:space="preserve">Proceso </t>
  </si>
  <si>
    <t xml:space="preserve">Riesgo </t>
  </si>
  <si>
    <t xml:space="preserve">Descipción del control </t>
  </si>
  <si>
    <t>Criterios para la Evaluación y Valoración de los controles</t>
  </si>
  <si>
    <t>Calificación final calidad del control</t>
  </si>
  <si>
    <t>Observaciones</t>
  </si>
  <si>
    <t>Nivel de cumplimiento de los controles en la gestión de la calidad de los controles</t>
  </si>
  <si>
    <t xml:space="preserve">Posee una herramienta para ejercer el control? 
0: No Cumple  1: Cumple </t>
  </si>
  <si>
    <t>Existen manuales instructivos o procedimientos para el manejo de la herramienta? 
0: No Cumple  1: Cumple</t>
  </si>
  <si>
    <t>En el tiempo que lleva la herramienta ha demostrado ser efectiva?
0: No Cumple  1: Cumple</t>
  </si>
  <si>
    <t>Están definidos los responsables de la ejecución del control y del seguimiento?
0: No Cumple  1: Cumple</t>
  </si>
  <si>
    <t>La frecuencia de la ejecución del control y seguimiento es adecuada?
0: No Cumple  1: Cumple</t>
  </si>
  <si>
    <t>Sumatoria calidad del control?
0 - 5 puntos</t>
  </si>
  <si>
    <t>Calidad del control 
Fuerte: 80 - 100
Aceptable: 60 - 79
Necesita mejorar: 40 - 59
Debil: 0 - 39</t>
  </si>
  <si>
    <t>El control es manual o automatico?</t>
  </si>
  <si>
    <t>Documentado</t>
  </si>
  <si>
    <t>Publicado en el SGC</t>
  </si>
  <si>
    <t>Socializado</t>
  </si>
  <si>
    <t xml:space="preserve">Implementado </t>
  </si>
  <si>
    <t>Evaluado (Nivel de adherencia)</t>
  </si>
  <si>
    <t>Manual</t>
  </si>
  <si>
    <t>Debil</t>
  </si>
  <si>
    <r>
      <t xml:space="preserve">1. Auditorias internas y externas
2. Respuestas a los entes de control
3. Seguimiento a los planes de mejora
</t>
    </r>
    <r>
      <rPr>
        <b/>
        <sz val="11"/>
        <color theme="1"/>
        <rFont val="Arial"/>
        <family val="2"/>
      </rPr>
      <t>GC-1.1-PD01-Procedimiento Sistema Unico de Habilitación
GC-1.1-FO37 Listado estándares habilitación</t>
    </r>
  </si>
  <si>
    <t xml:space="preserve">Manual </t>
  </si>
  <si>
    <t xml:space="preserve">Gestion del relacionamiento </t>
  </si>
  <si>
    <r>
      <t xml:space="preserve">1. PG-GC-01 PAMEC
2. Cumplimiento y seguimiento al cronograma
3. Acompañamiento
4. Fomento de cultura de PAMEC
</t>
    </r>
    <r>
      <rPr>
        <b/>
        <sz val="11"/>
        <color theme="1"/>
        <rFont val="Arial"/>
        <family val="2"/>
      </rPr>
      <t>GC-1-PD02 Procedimiento implementación del PAMEC
GC-1.2-PG01 PAMEC
GC-1.2-FO01 Formato instrumento de implementación del PAMEC</t>
    </r>
  </si>
  <si>
    <t>Gestión estratégica</t>
  </si>
  <si>
    <r>
      <t xml:space="preserve">1. Herramienta consolidada y seguimiento a planes de mejora
2. Cronograma de programación de auditorias
</t>
    </r>
    <r>
      <rPr>
        <b/>
        <sz val="11"/>
        <color theme="1"/>
        <rFont val="Arial"/>
        <family val="2"/>
      </rPr>
      <t>GC-3.2-INS01 Instructivo de auditoria y requerimientos de entes de control
GC-3.2-FO01 Formato registro de auditorias y requerimientos de entes de control</t>
    </r>
  </si>
  <si>
    <t>Macroproceso: Gestión Estratégica</t>
  </si>
  <si>
    <t>Versión</t>
  </si>
  <si>
    <t>03</t>
  </si>
  <si>
    <t>VERIFICACIÓN CALIDAD DE CONTROLES</t>
  </si>
  <si>
    <r>
      <t xml:space="preserve">Calificación cuantitativa Calidad del control final
</t>
    </r>
    <r>
      <rPr>
        <sz val="11"/>
        <color theme="0"/>
        <rFont val="Calibri"/>
        <family val="2"/>
        <scheme val="minor"/>
      </rPr>
      <t>(Calidad funciones de control * valoración del control)</t>
    </r>
  </si>
  <si>
    <t>ANALISIS MAPA DE CALOR</t>
  </si>
  <si>
    <t>1 de 5</t>
  </si>
  <si>
    <t>2 de 5</t>
  </si>
  <si>
    <t>3 de 5</t>
  </si>
  <si>
    <t>4 de 5</t>
  </si>
  <si>
    <t>5 de 5</t>
  </si>
  <si>
    <r>
      <t xml:space="preserve">1. Plan de implementación de la gestion por procesos
2. Cronograma de implementación 
</t>
    </r>
    <r>
      <rPr>
        <b/>
        <sz val="11"/>
        <color theme="1"/>
        <rFont val="Arial"/>
        <family val="2"/>
      </rPr>
      <t>GC-2-PD03 Procedimiento de auditorías internas del SGC
GC-2-PD04 Procedimiento de gestión de indicadores
GC-2.1MA01 Manual gestión por procesos
GC-2.3-FO01 Formato lista de verificación de auditorías internas SGC.
GC-2.4-FO01 Formato listado maestro de indicadores</t>
    </r>
  </si>
  <si>
    <t>Reducir el riesgo</t>
  </si>
  <si>
    <t xml:space="preserve">1. Falta de planeación, seguimiento e implementación
2. Falta de compromiso entre las áreas
3. Incumplimiento del programa
</t>
  </si>
  <si>
    <t xml:space="preserve">1. Sanciones 
2. No hay una mejora continua y articulación en los procesos
3. Incumplimiento normativo
</t>
  </si>
  <si>
    <t>bajo</t>
  </si>
  <si>
    <t xml:space="preserve">1. Seguimiento al cumplimiento de las etapas de la ruta crítica en grupo primario de Gestión de Calidad
</t>
  </si>
  <si>
    <t xml:space="preserve">Planes de mejora </t>
  </si>
  <si>
    <t xml:space="preserve">1. GC-2.1-MA01 Manual gestión por procesos
2. GC-2.2-MA01 Manual de estructura documental
3. GC-2-PD01 Procedimiento de planeación de  procesos
4. GC-2-PD02 Procedimiento de información documentada
5. GC-3-PD03 Procedimiento identificación, planeación y control de cambios en el SGC (pendiente por ejecución)
6. GC-2.2-INS01 Instructivo para elaboración de flujogramas en Draw.io Diagrams.
7.GC-3-PD01 Procedimiento de no conformidades, acciones correctivas y de mejora de procesos (pendiente por planeación y ejecución)
8. .GC-3-PD02 Procedimiento monitoreo del mejoramiento Organizacional (pendiente por planeación y ejecución)
</t>
  </si>
  <si>
    <t xml:space="preserve">1. Seguimiento al plan de implementación de la gestión por procesos
2. Asistencia técnica a los procesos
3. Asesorías y capacitaciones recibidas al equipo de Gestión de Calidad.
</t>
  </si>
  <si>
    <t>1. GC-2-PD03 Procedimiento  auditorías internas de calidad (pendiente por ejecución)  
2. Auditorías externas 
3. Respuestas a los entes de control
4. Seguimiento a los planes de mejora
5. GC-1-PD01-Procedimiento sistema único de habilitación
6. GC-1.1-FO37 Listado de estándares de habilitación
7. Asistencias técnicas de entes de externos</t>
  </si>
  <si>
    <t>Continuidad de la operación</t>
  </si>
  <si>
    <t>1. Términos contractuales y pólizas de cumplimiento (proveedores).
2. Monitoreo y seguimiento permanente en la plataforma (7X24).
3. Mesa de ayuda.
4. Sistema de Alarmas (Ejemplo, PANDORA, PERCONA).
5. Alta disponibilidad en el Data Center principal (Continuidad de la operación).
6. Políticas de backup para garantizar la operación.
7. Data Center alterno con el 40% de la operación.
8. Acta de entrega a satisfacción del producto final implementado en el Data Center.
9. Presentación de la reingeniería del Data Center.
10. Implementación del Proyecto (SD-WAN) para la accesibilidad en todas las sedes y garantizar la continuidad del servicio en la conectividad.
11. BCP dentro de TI (Bussiness Continued Process) (Restablecimiento de la operación).
12. Desarrollo de aplicativos para soportar contingencias.</t>
  </si>
  <si>
    <t xml:space="preserve">1. Documentación y soporte respecto al Procedimiento de Gestión de Cambios (levantamiento de información, viabilidad técnica, priorización, reuniones, despliegues, entre otros).
2. Control de acceso de roles y perfiles para bases de datos y sistemas operativos de servidores.
</t>
  </si>
  <si>
    <t xml:space="preserve">Integralidad del Sistema de Información (Gestión de Cambios) </t>
  </si>
  <si>
    <t>1. Desarrollo de aplicativos no corresponden a la necesidad de la empresa.
2. Realización de desarrollos no articulados entre sí (no integración entre sistemas).
3. Realización de desarrollos desde otras áreas y fuera del alcance de TI.
4. No seguimiento de los lineamientos de arquitectura.
5. No seguimiento del Procedimiento de Gestión de Cambios.</t>
  </si>
  <si>
    <t>1. Documentación y soporte respecto al Procedimiento de Gestión de Cambios (levantamiento de información, viabilidad técnica, priorización, reuniones, despliegues, entre otros).
2. Política de Gobierno TI.
3. Solicitud de apoyo y análisis de viabilidad técnica en soluciones tecnológicas a la Jefatura de TI.</t>
  </si>
  <si>
    <t>1. Procedimiento de Gestión de Cambios.
2. Intervención de la Jefatura de TI.</t>
  </si>
  <si>
    <t>Seguridad informática</t>
  </si>
  <si>
    <t>Manejo de la banca</t>
  </si>
  <si>
    <t xml:space="preserve">1. Vulnerabilidad informática </t>
  </si>
  <si>
    <t>1. Desviaciones  o perdida de dinero</t>
  </si>
  <si>
    <t>1. Elaboración de la Politica de Pagos (en desarrollo) 
2. Solicitudes a la banca para actualización de Firmas y usuarios. (Reuniones con la banca)
3. Apoyo con persona dedicada al manejo de la Banca (validación de pagos) Aplicación y compensación de pagos en tiempo real. 
4. Directrices del area de sistemas en el manejo de IP</t>
  </si>
  <si>
    <t>1. Seguimiento, verificación y control al sistema</t>
  </si>
  <si>
    <t>Mal direccionamiento de pago / Manualidad en el Proceso de Pago</t>
  </si>
  <si>
    <t>1. Error en el direccionamiento de pago</t>
  </si>
  <si>
    <t>1. Verificación en escala de manera manual (sistema - soportes) primero auxiliar, luego analista, jefe de area y subgerencia financiera.
2. FO-GF-12 Formato de relación de cuentas por pagar tesorería
3. Propuesta de Pago.
4. Solicitu de de desarrollos al sistema</t>
  </si>
  <si>
    <t>1. Verificación y seguimiento</t>
  </si>
  <si>
    <t>Riesgo materializado compartido con el área de TI: No hay integralidad en los Sistemas de información (integra, Somos + vs SAP)</t>
  </si>
  <si>
    <t>1. Generación de inconsistencias
2. Pagos dobles 
3. Saldos de cartera no reales</t>
  </si>
  <si>
    <t>1. Seguimiento y verificación del sistema</t>
  </si>
  <si>
    <t>Semanal</t>
  </si>
  <si>
    <t>Dificultad cobro de cartera (CXC)</t>
  </si>
  <si>
    <t>Riesgo de Liquidez</t>
  </si>
  <si>
    <t>1. Falta de reconocimiento de la deuda por parte de los Deudores</t>
  </si>
  <si>
    <t>1. Falta de recursos para respaldar las deudas</t>
  </si>
  <si>
    <t>Credito(Financiación a corto plazo)</t>
  </si>
  <si>
    <t>1. No hay capacidad de endeudamiento</t>
  </si>
  <si>
    <t>1. Credito con la ADRES, el cual presta a traves del LMA, se realiza el giro directo - hay que relacionar facturas, pagares, carta de instruciones, entre otros soportes.                                    2. Convocatoria General para que las IPS presentaran las propuestas a la compra de Cartera segun las condiciones dadas por el Adres en la Resolución 619 de 2020</t>
  </si>
  <si>
    <t xml:space="preserve">Gerencia
Subgerencia financiera
</t>
  </si>
  <si>
    <t xml:space="preserve">Calidad del dato (inconsistencia) en los sistemas de información </t>
  </si>
  <si>
    <t xml:space="preserve">
1. Monitoreo y seguimiento diario tanto a la informacion manual como a la informacion que se encuetra en el sistema
2. instructivo de contabilidad de manera interna (a nivel informativo).
3. Grupo de Inconsistencias
4. Comité tecnico de sostenibilidad financiera: Actas 
5. Documento tecnico de sostenibilidad financiera</t>
  </si>
  <si>
    <t>Diario</t>
  </si>
  <si>
    <t xml:space="preserve">Calidad del dato proveniente de las dependencias </t>
  </si>
  <si>
    <t xml:space="preserve">1. Incumplimiento de las obligaciones de la entidad 
2. Detrimento patrimonial </t>
  </si>
  <si>
    <t xml:space="preserve">1. PD-GF-01 Procedimiento de gestion contable (ACTUALIZÓ)
2. FO-GF-28 Formato de entrega y/o devolución de documentos: Firma de quien entrega y recibe
3. Control diario a la informacion recibida de las diferentes dependencias </t>
  </si>
  <si>
    <t>Incumplimiento de plazos en respuesta de requerimientos</t>
  </si>
  <si>
    <t>1. Detrimento de la entidad
2. Riesgos judiciales al representante legal- Tutelas</t>
  </si>
  <si>
    <t xml:space="preserve">1. Cronograma con las fechas de reporte a los entes de control y los tipos de reporte: Mensual, Trimestral, Anual.
 DIAN, Contaduria general, SUPERSALUD( Mensuales y Anuales)
2. Calendarios tributarios (DIAN, Municipios)
3. Control diario a la información recibida de las diferentes dependencias </t>
  </si>
  <si>
    <t>Incumplimiento o inexactitud en la presentación de informes financieros</t>
  </si>
  <si>
    <t>1. Error humano y falta de control</t>
  </si>
  <si>
    <t>1. Sanciones 
2. Mala imagen corporativa</t>
  </si>
  <si>
    <t>1. Herramienta de información financiera (Estado de Resulatdos Integral - ERI, Patrimonio Adecuado, Ejecución presupuestal, EBITDA, LMA, entre otros)
2. Informe financiero anual (Publicado en la pagina web)
3. Analisis mensual de la informacion relacionada con los informes financieros 
4. Escalas de validación de los informes.
5. Equipo de trabajo fortalecido (2 auxiliares, profesional de apoyo)</t>
  </si>
  <si>
    <r>
      <rPr>
        <sz val="12"/>
        <rFont val="Arial"/>
        <family val="2"/>
      </rPr>
      <t>1. MA-TI-01  Manual de Politica de seguridad de la información.
2. Implementación de controles en Firewall.
3. Administración de usuarios, roles y perfiles en sistemas.
4. Herramienta para validar las posibles vulnerabilidades (ESET).
5. Implementación de SD-WAN.</t>
    </r>
    <r>
      <rPr>
        <sz val="12"/>
        <color rgb="FFFF0000"/>
        <rFont val="Arial"/>
        <family val="2"/>
      </rPr>
      <t xml:space="preserve">
</t>
    </r>
  </si>
  <si>
    <t>Perdida de afiliados</t>
  </si>
  <si>
    <t>1. Disminución LMA
2. Disminución de Ingresos</t>
  </si>
  <si>
    <t>Director de aseguramiento</t>
  </si>
  <si>
    <t>Mala imagen institucional</t>
  </si>
  <si>
    <t>Jefe de planeación</t>
  </si>
  <si>
    <t>Requerimientos de trabajo
Llamados de atención a las dependencias por parte del gerente</t>
  </si>
  <si>
    <t>Lineamientos de Información conceptual y metolodogica clara por parte de planeación</t>
  </si>
  <si>
    <t>1. MA-PN-01 Manual de planeación
2. Revisión bibliografica para dar lineamientos técnicos y metodologicos</t>
  </si>
  <si>
    <t>Calidad de la información en la respuesta de requerimientos a entes de control</t>
  </si>
  <si>
    <t>1. Sanciones legales, multas económicas</t>
  </si>
  <si>
    <t>1. Escalas de prioridad en la respuesta (se envia a la depencia correspondientes para su diligenciamiento)
2. Seguimiento al requerimiento</t>
  </si>
  <si>
    <t>Llamados de atención a las dependencias</t>
  </si>
  <si>
    <t>Pagos administrativos adicionales a proveedores  por falta de actualización de inventarios, contratos, facturas,  revisión de reformas fisicas.</t>
  </si>
  <si>
    <t>1. GV-PO01 Política de entrega, uso y devolución de equipos tecnológicos
2.  Realización de inventario fisico periodicos de entrada y salida de activos Fisicos
3. Procedimiento de entrega, devolución y mantenimiento de equipos tecnologicos (Está en revisión por parte del proceso de gestión de calidad para su aprobación).
4. Escalas de verificación de facturas, soportes, entre otros (auxiliar, analista y jefe)</t>
  </si>
  <si>
    <t>1. Actualización de documentación refrentes a procedimientos, inventarios, política, entre otros.</t>
  </si>
  <si>
    <t>Falsedad  en los soportes de documentacion de los contratos administratIvos (prestación de servicios y arrendamiento)</t>
  </si>
  <si>
    <t>1. Perdida de dinero
2. Cancelación contrato
3. Demandas contractuales (Cumplimiento pólizas contratos de prestación de servicios)</t>
  </si>
  <si>
    <t>1. PD-GV-13 Procedimiento Contratos 
2 Verificacion de los contratos (luego se escala a juridica )
3. Listas de chequeo: Me determinan que documento debo presentar para realizar la contratación (Manual de Contratación)</t>
  </si>
  <si>
    <t>Interrupción en la prestacion de bienes y/o servicios (transporte, aseo, servicios administrativos)</t>
  </si>
  <si>
    <t>1. Tutelas
2. Falta de continuidad en la prestación del servicio al paciente
3. Suspensión del servicio</t>
  </si>
  <si>
    <t xml:space="preserve">Incumplimiento a los requerimientos de las sedes  </t>
  </si>
  <si>
    <t>1. El no seguimiento y verificación a las instalaciones
2. El cambio de normatividad (habilitación infraestructura)</t>
  </si>
  <si>
    <t xml:space="preserve">1. Sanciones y multas
2. Cierre del local
3. Aumento número de quejas 
</t>
  </si>
  <si>
    <t>1. Deterioro en las condiciones locativas (inundación, humedad)
2. Imprevisto durante el transporte de la documentación a su lugar de custodia
3. Inexistencia de controles en el préstamo de la información
4. Mal Diligenciamiento de la ubicación del expediente dentro del inventario
5. Mala ubicación física del expediente</t>
  </si>
  <si>
    <t>Inoportunidad en el ingreso de información en el sistema documental</t>
  </si>
  <si>
    <t>1. Dificultades en el tiempo de ejecución y digitalización de la información
2. Tiempos reducidos para el cargue de la información</t>
  </si>
  <si>
    <t>Compras Inadecuadas de Bienes o Servicios</t>
  </si>
  <si>
    <t xml:space="preserve">1. Compras inadecuadas
2. Sobrecostos
3. Problemas legales
4. Detrimento Patrimonial
</t>
  </si>
  <si>
    <t>Jefe Administrativa</t>
  </si>
  <si>
    <t>Semanal (Comité de Contratación)
Semestral (Inventario)</t>
  </si>
  <si>
    <t>Comité de sostenibilidad financiera (NUEVO): Para dar de baja a los activos de compras inadecuadas (ULTIMA INSTANCIA)</t>
  </si>
  <si>
    <t>Inoportunidad e ineficacia en la gestión de la cuenta médica y de la glosa.</t>
  </si>
  <si>
    <t>1. IN- GF-08 Instructivo de respuesta a glosa
2. Sistema de alertas semaforizado - SEMAFORIZACION
3. Análisis y monitoreo de los reportes generados por los lideres
4. Análisis de los ciclos de glosa, re-glosa y no acuerdo.</t>
  </si>
  <si>
    <t>Comunicado a los diferentes procesos que impactan los resultados del proceso.</t>
  </si>
  <si>
    <t xml:space="preserve">Retraso en los procesos de gestión de auditoría, respuesta a glosa y envejecimiento de los procesos conciliatorios. </t>
  </si>
  <si>
    <t>Gestión de auditoría inexacta, incompleta, ineficaz</t>
  </si>
  <si>
    <t xml:space="preserve">1. IN- GF-08 Instructivo de respuesta a glosa
2. Análisis y monitoreo de los reportes generados por los lideres
3. Análisis de los ciclos de glosa, re-glosa y no acuerdo.
4. Monitoreo de informes de resultado semanales </t>
  </si>
  <si>
    <t xml:space="preserve">Falta de calidad del dato, Pérdida de información. </t>
  </si>
  <si>
    <t>1. Los desarrollos de los aplicativos son básicos.
2. Los usuarios no se han apropiado del sistema (cliente interno)</t>
  </si>
  <si>
    <t>1. Pérdidas económicas y de imagen institucional, 2. sanciones penales, disciplinarias y fiscales.</t>
  </si>
  <si>
    <t>1. Implementación de alertas y validaciones en la calidad del dato.
2. Implementación de carpetas compartidas alojadas en el servidor protegidas por el back - up institucional</t>
  </si>
  <si>
    <t>Uso fraudulento de la facturación</t>
  </si>
  <si>
    <t>1. IN- GF-08 Instructivo de respuesta a glosa
2. Informe de glosas se realiza de manera mensual:
3. Monitoreo y seguimiento a indicadores y seguimiento a las facturas de los prestadores y proveedores de servicios de salud</t>
  </si>
  <si>
    <t>1. Monitoreo y seguimiento a indicadores y seguimiento</t>
  </si>
  <si>
    <t xml:space="preserve">No tener red contratada </t>
  </si>
  <si>
    <t>Director de Acceso</t>
  </si>
  <si>
    <t>Falta de gobernabilidad sobre la red</t>
  </si>
  <si>
    <t xml:space="preserve">1. No disponer de red propia (integración vertical), alianzas y asociaciones de prestadores que ejercen presiones sobre la aseguradora, incremento de la cartera con prestadores.
</t>
  </si>
  <si>
    <t>1. Tablero de suficiencia de red - seguimiento a la red
2. Indicadores de seguimiento a la red
3.OD-RS-10 Propuesta de conformación y organización de las redes prestadores (Analisis de suficiencia de red)
4. Seguimiento a la red a traves de auditoria integral y concurrente y atraves de la supervisión de los contratos
5. Relacionamiento permanente y mantenimiento de los contratos (Revision de procedimientos, servicios y tarifas de los contratos) .</t>
  </si>
  <si>
    <t>1. Desconocimiento de políticas de SAVIA
2. Presión indebida de los contratistas, 
3. Falta de estándares para contratar. 
4. No disponer de manuales y guías contractuales, para servicios, medicamentos, insumos
5. No disponer de manual de tarifas (Existen manuales en el sector de común aceptación, como el SOAT Y EL ISS, que sirven como referentes, pero no contienen todos los procedimientos y actividades requeridas)</t>
  </si>
  <si>
    <t>Entrega incompleta e inoportuna de los tratamientos terapeuticos de la población afiliada</t>
  </si>
  <si>
    <t>Coordinador(a) de medicamentos</t>
  </si>
  <si>
    <t xml:space="preserve">Mensual </t>
  </si>
  <si>
    <t>Inadecuada supervision de contratos de proveedores, medicamentos, dispositivos medicos e insumos</t>
  </si>
  <si>
    <t>1. Falta de capacitación y entrenamiento para la supervisión de contratos
2. Falta de estándares para contratar. 
3. No disponer de manuales y guías contractuales, para los servicios, medicamentos, insumos
4. No hay una estandarización de los códigos propios y paquetes</t>
  </si>
  <si>
    <t>Inadecuada parametrización de productos farmaceuticos</t>
  </si>
  <si>
    <t>1. PD-RS-09 Procedimiento para la solicitud de parametrización de productos farmacéuticos
2. PD- RS- 18 Procedimiento para la solicitud de Mantenimiento de productos farmaceuticos
3. FO - RS - 21 Formato para la solicitud de parametrización de productos farmaceuticos
4. FO - RS- 55 Formato para la solicitud de mantenimiento de productos farmaceuticos
5. Bases de datos (Manual de tarifas de medicamentos) - Herramienta 
6. Base de datos de servicios (Parametrización de TI)
7. Tabla 4377 (Maestra de medicamentos e insumos)</t>
  </si>
  <si>
    <t>Inadecuado seguimiento a productos farmaceuticos</t>
  </si>
  <si>
    <t>Inoportunidad en la respuesta en la solicitud de tecnologias NO PBS</t>
  </si>
  <si>
    <t>1. Recurso humano insuficiente
2. Fallas frecuentes en los sistemas de información e internet
3. Demoras en los procesos de selección de recurso humano para el proceso
4. No reemplazo de las vacantes que se han presentado durante el año 2018
5. Falta de adherencia a los procesos</t>
  </si>
  <si>
    <t>Falta de Calidad del dato, integralidad y trazabilida de la información</t>
  </si>
  <si>
    <t>1. Definicion de control de cambios dentro de la justificacion del CTC en el sistema INTEGRA.
2. Validación de los datos antes del reporte de servicios negados y aprobados al Ministerio y Ente territorial
3. Seguimiento de los datos reportados vs los existentes en el sistema INTEGRA</t>
  </si>
  <si>
    <t>mensual</t>
  </si>
  <si>
    <t>error en la autorizacion de los servicios solictados</t>
  </si>
  <si>
    <t>1. Proceso de pertinencia y análiss de justificación de lo solicitado.
2. Solicitud de ampliacion de la solicitud cuando no concuerda</t>
  </si>
  <si>
    <t>fraude en la emision de las autorizaciones - CR</t>
  </si>
  <si>
    <t>1. Uso indebido del proceso para beneficio propio o ajeno.</t>
  </si>
  <si>
    <t>1. Perfilamiento de los roles para servicios de mayor valor o demanda.</t>
  </si>
  <si>
    <t>Cronograma</t>
  </si>
  <si>
    <t>No realización de la asamblea anual obligatoria</t>
  </si>
  <si>
    <t>1. No citación oportuna a los socios
2. No asistencia de los socios</t>
  </si>
  <si>
    <t>Incumplimiento fallos judiciales en contra (tutelas)</t>
  </si>
  <si>
    <t>1. Deficiencia en la supervisión a los prestadores contratados
2. Falta de gobierno sobre la red (integración vertical)</t>
  </si>
  <si>
    <t>Subgerencia de salud</t>
  </si>
  <si>
    <t>Semanal (Permanente)</t>
  </si>
  <si>
    <t>Inoportunidad en la respuesta de demandas de reparacIón directa</t>
  </si>
  <si>
    <t xml:space="preserve">1. Indebida atención del proceso
2. Deficiente argumentación en la respuesta </t>
  </si>
  <si>
    <t xml:space="preserve">1. Seguimiento a la respuesta del juez </t>
  </si>
  <si>
    <t>Falta de planeación en la solicitud de contratos</t>
  </si>
  <si>
    <t xml:space="preserve">Beneficios economicos por autorizar medicamentos, insumos </t>
  </si>
  <si>
    <t xml:space="preserve">1. Intereses particulares 
2. Mala fe
3. Dolo
</t>
  </si>
  <si>
    <t xml:space="preserve">1. Auditoria que se les hace a las autorizaciones: Comparación Dx vs servicio (Documentarlo)
2. Informe de las auditorias
2. Revision a la calidad de la respuesta (Analista a cargo). (Documentarlo).
3. Control en la calidad: (Ejm: que las ordenes si corresponde con recobro y el servicio sea NO PBS) </t>
  </si>
  <si>
    <t>Ninguna por el momento, no se ha identificado</t>
  </si>
  <si>
    <t>Permanente</t>
  </si>
  <si>
    <t>Beneficios economicos por transporte a traves de reembolsos</t>
  </si>
  <si>
    <t xml:space="preserve">Direccionamiento de la contratación </t>
  </si>
  <si>
    <t>1. Detrimento patrimonial
2. Productos sin la calidad esperada</t>
  </si>
  <si>
    <t>1. MA-GJ-01 Manual de contratación</t>
  </si>
  <si>
    <t>Dadivas, sobornos en beneficio personal (Tomar decisiones ajustadas a intereses propios o de terceros durante la ejecución del contrato)</t>
  </si>
  <si>
    <t xml:space="preserve">1. Mala fe: Interés del colaborador en recibir beneficios económicos u otros.
2. Dolo 
3. Culpa
4. Influencias externas para cometer actos de corrupción </t>
  </si>
  <si>
    <t>1. Detrimento patrimonial
2. Reputacional: Afectación de la imagen institucional
3. Sanciones
4. Procesos disciplinarios.
5. Pérdida de credibilidad.
6. Intervención de organismos de control.</t>
  </si>
  <si>
    <t>1. Capacitación a los supervisores en terminos contractuales y linea etica
2. Código de etica y bueno gobierno (control organizacional)</t>
  </si>
  <si>
    <t>Liquidación de contratos sin la totalidad de los soportes requeridos.</t>
  </si>
  <si>
    <t>1. Incumplimiento del objeto contractual,
2. Investigaciones, demandas, procesos
disciplinarios y
3. Detrimento patrimonial</t>
  </si>
  <si>
    <t>1.MA-GJ-01 Manual de contratación
2. Capacitación a los supervisores en terminos contractuales y linea etica</t>
  </si>
  <si>
    <t>R48</t>
  </si>
  <si>
    <t xml:space="preserve">Inadecuado seguimiento en la supervisión de contratos </t>
  </si>
  <si>
    <t>INEFICIENCIAS OPERATIVAS - Renuencia, reticencia, carencia y demora de información relevante de auditoría.</t>
  </si>
  <si>
    <t>1. Personal (Capacidad del personal)
2. Procesos (Diseño, Ejecución, Proveedores, Entradas, Salidas, Conocimiento)
3. Tecnología (Integridad de datos, Disponibilidad de datos y sistemas)</t>
  </si>
  <si>
    <t>1. Perdida de Información
2. Impacto en el desempeño de los procesos de la Organización
3. Pérdidas Económicas</t>
  </si>
  <si>
    <t>Cada Auditoría</t>
  </si>
  <si>
    <t>CONFLICTOS DE INTERÉS - Ausencia de objetividad para la selección de los procesos a auditar, en la ejecución de la auditoría y en el informe de resultados definitivo.</t>
  </si>
  <si>
    <t>1. Personal (Capacidad del personal)
2. Procesos (Diseño, Ejecución, Conocimiento)</t>
  </si>
  <si>
    <t>1. Impacto en el desempeño de los procesos de la Organización</t>
  </si>
  <si>
    <t>1. Elaboración del Plan General de Auditorías y del cronograma con aprobación del Comité Coordinador de Control Interno
2. Elaboración de los programas de auditorías y de los informes con base en los procesos y subprocesos documentados en el SGC
3. Verificar el cumplimiento de los requisitos de forma y fondo del producto</t>
  </si>
  <si>
    <t>Se asume el riesgo cuando es una auditoría de tipo especial solicitada por la Gerencia de la EPS</t>
  </si>
  <si>
    <t>OPERATIVO - No elaboración o inadecuado plan de auditoría</t>
  </si>
  <si>
    <t>1. Personal (Capacidad del personal)
2. Procesos (Diseño, Ejecución, Proveedores, Entradas, Salidas, Conocimiento)</t>
  </si>
  <si>
    <t>1. Elaboración de los programas de auditorías y de los informes con base en los procesos y subprocesos documentados en el SGC
2. Verificar el cumplimiento de los requisitos de forma y fondo del producto</t>
  </si>
  <si>
    <t>Conclusión de oportunidades de mejora sin el suficiente soporte y documentación</t>
  </si>
  <si>
    <t>1. Poco dominio del tema auditado.
2. Poca normatividad respecto al tema.
3. Desidia, desinterés y apatía del auditor.
4. No entrenamiento en técnicas de auditoría.
5. Inadecuada planeación del ciclo de auditoría.
6. Conflictos de interés del auditado, tanto personales como profesionales.</t>
  </si>
  <si>
    <t>1. Pérdida de la legitimidad y la credibilidad en el ejercicio de auditoría.
2. Pérdidas de oportunidades de mejora para la EPS a través del control.
3. Invisibilidad del área en el aporte al cumplimiento de la misión.
4. Desnaturalización de la función del control.
5. Sanciones por acción u omisión.
6. Pérdida de la independencia, objetividad, competencia e integridad.</t>
  </si>
  <si>
    <t>1. PD-GT-01 Procedimiento evaluación independiente
2. PD-GT-02 Procedimiento evaluación Sistema de Control Interno
3. OD-GT-03 Hoja de vida del procedimiento de evaluación independiente
4. FO-GT-07 Formato programa de auditoría
5. Documentación actualizada (Guía metodológica bajo las técnicas vanguardistas).
6. Capacitación permanente sobre normas locales e internacionales en auditoría.
7. Validación del informe por otro auditor y por el director del área.
8. Adecuada formulación del programa de auditoría (avocación adecuada de conocimiento del proceso, fuentes de criterio, criterios y diferentes pruebas de auditoría).</t>
  </si>
  <si>
    <t>1. Capacitar
2. Actualizar
3. Autoformación
4. Asesoramiento
5. Interacción con las áreas</t>
  </si>
  <si>
    <t>INEFICIENCIAS OPERATIVAS - Desconocimiento del proceso(s) o subproceso(s) a auditar.</t>
  </si>
  <si>
    <t>1. Programa de Auditorías (FO-GT-06 Formato Plan General de Auditorías (PGA) 
2. Plan de capacitaciones
3. Programa de Auditorías
4. Procedimiento de Selección de Personal
5. Manual de Perfiles y Funciones</t>
  </si>
  <si>
    <t>1. Plan de Formación y Capacitación</t>
  </si>
  <si>
    <t>Elaboración del plan de capacitaciones con base en las necesidades de capacitación y formación del área</t>
  </si>
  <si>
    <t>Trimestral</t>
  </si>
  <si>
    <t>1. Sistema de información insuficiente.
2. Recurso humano insuficiente.</t>
  </si>
  <si>
    <t>1. Incremento del costo médico.
2. No impacto en el mejoramiento de la calidad de vida de los usuarios</t>
  </si>
  <si>
    <t>Bajo cumplimiento de actividad de PEDT (Protección Especifica y detección Temprana)</t>
  </si>
  <si>
    <t xml:space="preserve">1. Bajo compromiso de la red de prestadores
2. Baja conciencia del autocuidado por parte de los afiliados.
</t>
  </si>
  <si>
    <t>1. Dependencia del reporte de la red de prestadores (Calidad y oportunidad de la información)
2. No disponibilidad de malla validadora para recepción de la información</t>
  </si>
  <si>
    <t>Insuficiente gestión de los eventos en interes de salud publica</t>
  </si>
  <si>
    <t xml:space="preserve">1. Falta de compromiso de la red de prestadores
2. No reporte oportuno de los eventos
3. Deficiente calidad de la información </t>
  </si>
  <si>
    <t xml:space="preserve">1. Incumplimiento de la normatividad
2. Aumento de la morbi-mortalidad
3. Incumplimiento de las metas esperadas
4. No impacto en el mejoramiento de la calidad de vida de los usuarios
5. Continuidad de la operación como asegurador (Medida de vigilancia especial)
</t>
  </si>
  <si>
    <t>No realización de reuniones de Asociación de Usuarios</t>
  </si>
  <si>
    <t>1. Inasistencia por parte de los miembros en las reuniones de asociación de usuarios
2. Dificultades de interacción y/o comunicación de los miembros de la Asociación de Usuarios
3. Incumplimiento de los estatutos aprobados por la Asociación 
4. Falta de Compromiso de los miembros de la Asociación con los representantes de las regiones</t>
  </si>
  <si>
    <t>1. Incumplimiento en el reporte de la Circular 052 de 2008
2. Pérdida de imagen reputacional ante los Usuarios</t>
  </si>
  <si>
    <t xml:space="preserve">No medición de manera efectiva de la encuesta de satisfacción </t>
  </si>
  <si>
    <t>1. Incumplimiento en los tiempos de aplicación de la encuesta 
2. Falta de recurso humano para la aplicación de encuesta.
3. Falta encuesta de manera digital</t>
  </si>
  <si>
    <t>1. Gastos de transporte adicionales
2. Sobrecostos en recursos físicos
3. Inversión de tiempo en la aplicación, digitación y envío por parte de los gestores a la dependencia de atención al ciudadano
4. Sobrecarga laboral</t>
  </si>
  <si>
    <t>1. Insatisfacción del usuario
2. Sanciones, tutelas, desacatos</t>
  </si>
  <si>
    <t>Dificultades en el direccionamiento y clasificación de las PQRSF</t>
  </si>
  <si>
    <t>No brindar una información fidedigna de las respuestas en la encuesta de satisfacción</t>
  </si>
  <si>
    <t>Bimestral</t>
  </si>
  <si>
    <t>1. Procesos disciplinarios al colaborador</t>
  </si>
  <si>
    <t>Gestionar servicios a un usuario para beneficiar a terceros (liga asociación de usuarios) (economicos, politicos)</t>
  </si>
  <si>
    <t xml:space="preserve">1. Necesidad de obtener beneficios personales por parte de un tercero que afecta indirectamente al colaborador </t>
  </si>
  <si>
    <t>1. Proceso disciplinario 
2. En caso de ser reiterativo se puede materializar en despido</t>
  </si>
  <si>
    <t>Subgerencia Financiera</t>
  </si>
  <si>
    <t>Generar información o presentar informes con inconsistencias (errada, falsa, incompleta) a los entes de control internos y/o externos</t>
  </si>
  <si>
    <t>1. Baja capacidad técnica en la generación de la información.
2. Desconocimiento de los instrumentos de seguridad en los informes SARLAFT.
CE: 3. Influencia externa orientada a intereses particulares</t>
  </si>
  <si>
    <t>1. Metodología de reporte de informes
2. Concepto de viabilidad de los informes emitido por el oficial de cumplimiento.</t>
  </si>
  <si>
    <t>Subgerente Financiero</t>
  </si>
  <si>
    <t>Anual</t>
  </si>
  <si>
    <t>Subgerencia Salud</t>
  </si>
  <si>
    <t>Subgerente de Salud</t>
  </si>
  <si>
    <t>Vincular clientes y/o proveedores que utilicen a la compañía como instrumento para lavar activos o financiar el terrorismo</t>
  </si>
  <si>
    <t xml:space="preserve">1. Sanciones                    
2. Investigaciones disciplinarias y penales 
3. Inhabilidades 
4. Perder credibilidad ante la opinión pública, instituciones y grupos de interés  </t>
  </si>
  <si>
    <t>1. Actas de confidencialidad                                                                                                                                           2. Socializar y sensibilizar acerca de las funciones de la Oficina Asesora de Comunicaciones</t>
  </si>
  <si>
    <t xml:space="preserve">Subgerencia de desarrollo organizacional </t>
  </si>
  <si>
    <t>Vincular empleados y/o personal que utilicen a la compañía como instrumento para lavar activos o financiar el terrorismo</t>
  </si>
  <si>
    <t xml:space="preserve">1. Bases de micro datos manejados únicamente por personal autorizado. </t>
  </si>
  <si>
    <t>Subgerente de Desarrollo Organizacional</t>
  </si>
  <si>
    <t>Mantener relaciones comerciales con una firma que esté involucrada en procesos de Lavado de activos y/o financiación del terrorismo</t>
  </si>
  <si>
    <t>1. Actuaciones judiciales y administrativas</t>
  </si>
  <si>
    <t xml:space="preserve">1. Se establecerá cuando se cree el instrumento </t>
  </si>
  <si>
    <t>Durante el año 2019</t>
  </si>
  <si>
    <t>Detectar hallazgos de forma errónea o inexistente durante los procesos de auditoría del cliente</t>
  </si>
  <si>
    <t>1. Estandarización de procedimientos
2. Controlar las convocatorias de grupo poblacionales de acuerdo a los compromisos de la entidad.</t>
  </si>
  <si>
    <t xml:space="preserve">1. Diseñar los procedimientos
2. Revisión de las convocatorias poblaciones </t>
  </si>
  <si>
    <t>Emitir informes que contengan opiniones erradas sobre los clientes y sin la debida evidencia</t>
  </si>
  <si>
    <t>1. No suministro de información oportuna
2. Desmejora imagen institucional de la Entidad
3. Incidencia disciplinaria para el funcionario responsable</t>
  </si>
  <si>
    <t>1. Designar un responsable de atención al ciudadano que se encargue de llevar el control de los tiempos de respuesta y de verificar que la misma sea pertinente a lo solicitado</t>
  </si>
  <si>
    <t>1. Realizar un manejo confidencial de la información que reposa en la dirección de gestión corporativa del proceso de atención al ciudadano
2. Llevar un cuadro de control en el que se evidencie fecha de ingreso, tiempo de respuesta y fecha de envío al ciudadano y de descarga en las plataformas</t>
  </si>
  <si>
    <t>Vinculación de clientes que estén reportados en Procuraduría, lista OFAC o lista ONU.</t>
  </si>
  <si>
    <t>1. Información de calidad y oportuna</t>
  </si>
  <si>
    <t>Suministrar a terceros la información de los clientes de la Compañía, sin su autorización incumpliendo la Reserva de información</t>
  </si>
  <si>
    <t>1. Diseño, actualización e implementación de los procesos de planeación de participación ciudadana</t>
  </si>
  <si>
    <t>1. Diseñar, actualizar e implementar los procesos de participación ciudadana</t>
  </si>
  <si>
    <t>Ingresar nuevos proveedores sin el cumplimiento de los requisitos</t>
  </si>
  <si>
    <t xml:space="preserve">1. Desconocimiento de la normatividad y manuales referentes a la contratación pública.
2. Desconocimiento de los principios administrativos que enmarcan la contratación pública
3. Negligencia al control y seguimiento por parte del superior jerárquico.
CE: 4. Aceptación de propuestas fructuosas a beneficio del funcionario o contratista, a cambio de favorecimientos en las etapas contractuales.                                                                                                                                                                               5. Presión coercitiva por parte de terceros a funcionarios o contratistas para favorecimiento en etapas contractuales.  </t>
  </si>
  <si>
    <t xml:space="preserve">1. Entorpecimiento de las actividades y objetivos de los procesos
2. Sanciones legales en la modalidad disciplinaria, administrativa y penal.
3. Pérdida de imagen positiva de la entidad y el sector competitividad.
</t>
  </si>
  <si>
    <t>1. Capacitación en prevensión al personal que integra la dirección
2. Conocimiento de manueles y normas contractuales .
3. Auditorías y seguimientos.</t>
  </si>
  <si>
    <t>Pedir comisiones por parte de algún empleado por otorgar contratos o participación en negocios.</t>
  </si>
  <si>
    <t>1. Capacitación en prevensión al personal
2. Conocimiento de las normas de gestión documental 
3. Auditorías y seguimientos.</t>
  </si>
  <si>
    <t>Aprobar operaciones que no correspondan con los límites  establecidos por la compañía en materia de montos y/o plazos (Junta Directiva)</t>
  </si>
  <si>
    <t>1. Plan de Contratación 
2. Actas de comité de contratación
3. Lineamientos Juridicos</t>
  </si>
  <si>
    <t>Efectuar pagos a proveedores o desembolsos sin cumplir con las condiciones definidas por la alta gerencia.</t>
  </si>
  <si>
    <t>1. Plan de Contratación                                
2. Actas de comité de contratación
3. Lineamientos Juridicos</t>
  </si>
  <si>
    <t>Incumplimiento de los tiempos definidos por entes regulatorios para presentación de informes Sarlaft (UIAF, SUPERSALUD)</t>
  </si>
  <si>
    <t>1. Establecer controles inapropiados en el proceso de presentación de informes.
CE: 2. La no existencia de  procesos objetivos de selección por posible tráfico de influencias.
3. Soporte documental insuficiente en el  proceso de selección de los asociados.
4. Selección de beneficiarios que no cumplen requisitos por parte de los operadores o ejecutores por posible tráfico de influencias.</t>
  </si>
  <si>
    <t>1. Procesos y procedimientos de contratacion establecidos por la enti
2. Existe revision por parte del area de las oficinas del area juridica y de planeacion
3. Establecido comité de contrAtacion para valores superiores de la  cuantia minima
4. revision de estudio de mercado por prte de laoficina asesora juridica
5. Requerimiento de esxperiencia e idionidad para el asociado</t>
  </si>
  <si>
    <t>Abonar a un proveedor un valor diferente a la orden de pago</t>
  </si>
  <si>
    <t>1. Tráfico de influencias 
2. Manipulación de información de empresarios y personas
3. Uso inadecuado de la información para beneficio propio o de terceros.
CE: 4. Compra de la información</t>
  </si>
  <si>
    <t>1.  Investigaciones disciplinarias y fiscales                                         
2. Sanciones disciplinarias y fiscales</t>
  </si>
  <si>
    <t xml:space="preserve">1. Verificar la correcta depuración de las bases de datos remitidas </t>
  </si>
  <si>
    <t>Presentar información errada a las diferentes áreas de la compañía (Contabilidad, tesorería) y/o entidades externas</t>
  </si>
  <si>
    <t>1. Funcionarios capacitados.
2. Verificación de perfiles de beneficiarios.
3. Seguimiento a inversiones y desarrollo de empresas.</t>
  </si>
  <si>
    <t>Disminución del recaudo de la cartera de la compañía</t>
  </si>
  <si>
    <t xml:space="preserve">1. Deficiencias en la elaboración de los estudios de mercado. 
2. Favorecimiento en el proceso de selección </t>
  </si>
  <si>
    <t>1. Procesos y procedimientos de contratacion establecidos por la entidad.
2.  Revision por parte de las oficinas del area juridica y de planeacion. Mesas de trabajo conjuntas con el área técnica. 
3. Establecido comité de contrtacion para valores superiores de la  cuantia minima
4. revision de estudio de mercado por prte de laoficina asesora juridica
5. Requerimiento de esxperiencia e idionidad para el asociado</t>
  </si>
  <si>
    <t xml:space="preserve"> 1. Construcción técnica de los estudios de mercado en articulación con las Oficinas Asesoras de Planeación y Jurídica
2. Seguir los procesos de control y seguimiento establecidos por la entidad. </t>
  </si>
  <si>
    <t>Secretaría General</t>
  </si>
  <si>
    <t>Imposibilidad de recuperar la cartera de la compañía</t>
  </si>
  <si>
    <t>1. Sanciones e inhabilidades, procesos disciplinarios relacionados a la pérdida de documentos e información.
2. Pérdida de memoria documental Institucional. 
3. Imposibilidad de consulta y acceso al Archivo Central y Archivos de Gestión.
4. Investigaciones y sanciones disciplinarias, fiscales y penales.
5. Procesos disciplinarios</t>
  </si>
  <si>
    <t xml:space="preserve">1. Tablas de Retención Documental
2. Procesos o procedimientos documentados para la gestión documental.
3. Inventarios Documentales en archivos de gestión y central.
4. Inventarios de activos de información.
5. Tablas control de acceso a la información y documentación.
6. Sistema de Información (ALFRESCO)
</t>
  </si>
  <si>
    <t xml:space="preserve">Semestral </t>
  </si>
  <si>
    <t>Omitir la realización de las gestiones tendientes a la recuperación de la cartera en cobro jurídico</t>
  </si>
  <si>
    <t xml:space="preserve">1. Falta de implementación de estrategias para el control y seguimiento de elementos. 
2. Falta de seguimiento a los movimientos en el sistema.
3. Falta de capacidad para la aplicación de los protocolos de inventarios.
4. Falta de implementación de sistemas de seguridad en las bodegas (cámaras y alarmas)
CE: 5. Falta de control de la empresa de vigilancia </t>
  </si>
  <si>
    <t>Asumir costos por concepto de impuestos no pagados, moras y sanciones de aquellos clientes que se encuentran en proceso de cobro jurídico, multas por tutelas, asumir intereses,  Etc.</t>
  </si>
  <si>
    <t xml:space="preserve">1. Tramitar pagos sin cumplir con los requisitos establecidos   </t>
  </si>
  <si>
    <t>1. SISCO                              
2. Pagina del FOSYGA                          
3. RUAF - Registro Unico de Afiliados.                       
4. Recepción solamente de documentos originales, no fotocopias (excepto RUT, RIT, Acta de Inicio)s</t>
  </si>
  <si>
    <t>Pérdida de títulos valores de la compañía</t>
  </si>
  <si>
    <t>1. Sanciones e inhabilidades.                                                      2. Investigaciones disciplinarias, fiscales y penales.</t>
  </si>
  <si>
    <t>1. SISCO
2. Normas presupuestales</t>
  </si>
  <si>
    <t>1. Registro de CDP en SISCO asociado al proceso de contratación correspondiente</t>
  </si>
  <si>
    <t>Imposibilidad de efectuar las transacciones bancarias de la compañía por medidas cautelares.</t>
  </si>
  <si>
    <t xml:space="preserve">1. Planta de Pesonal,  Manual de Funciones  y  Base de Datos de funcionarios y contratistas de la entidad permanentemente actualizada  acorde con las necesiddes  institucionales; reporte de vacantes, retiros e ingresos al Departamento Adminsitrativo del  Servicio Civil - DASCD - , Sistema de  Información  y Gestión del Empleo Público  - SIGET, - Comisión Nacional Nacional de  Servicio Civil -   CNSC    </t>
  </si>
  <si>
    <t>Pérdida de objetos y/o robo al interior de la compañía</t>
  </si>
  <si>
    <t>1. Uso inadecuado de medios de información (internet).
Incumplimiento de las políticas de seguridad de la información
Desactualización de antivirus
CE: 2. Ataques externos</t>
  </si>
  <si>
    <t>1. Perdida de información  
2. Detrimento patrimonial</t>
  </si>
  <si>
    <t>Deficiencias en el seguimiento a los proveedores</t>
  </si>
  <si>
    <t xml:space="preserve">1. Falta de recursos </t>
  </si>
  <si>
    <t>1. Información desactualizada 
2. Demora en la entrega de información</t>
  </si>
  <si>
    <t>1. Mantenimiento preventivo</t>
  </si>
  <si>
    <t>Pago de obligaciones tributarias de forma extemporánea.</t>
  </si>
  <si>
    <t>1. Perdida de información institucional.
2. Costos para la entidad.</t>
  </si>
  <si>
    <t>1. Diseñar y ejecutar un plan de mantenimiento correctivo y preventivo a los equipos de la entidad.</t>
  </si>
  <si>
    <t>Pérdida o robo de bienes que no se encuentren asegurados.</t>
  </si>
  <si>
    <t xml:space="preserve">1. Estudios Previos                 
2. Pliegos de Condiciones
3.Manual de contratación
4. Lista de chequeo del cumplimiento del normograma de contratación estatal.     </t>
  </si>
  <si>
    <t>Presentar estados financieros, informes y/o declaraciones que no reflejan la realidad económica, financiera y el desarrollo del objeto social</t>
  </si>
  <si>
    <t xml:space="preserve">1. Desconocimiento de las normas vigentes y en específico las aplicables para el SAVIASALUD E.P.S - S.A.S Capital. 
2. Falta de conocimiento en términos jurídicos.
3. Falta de organización, seguimiento y control de las solicitudes allegadas al área.
 4. Conflicto de intereses en la materia objeto de consulta o asesoría
CE: 5. Cambios permanentes en la Legislación.
 </t>
  </si>
  <si>
    <t xml:space="preserve">
1. Toma de decisiones sin fundamento legal.
2. Riesgos de eventuales reclamaciones para la Entidad. 
3. Falta de objetividad en la asesoría.</t>
  </si>
  <si>
    <t xml:space="preserve">1. Capacitación. 
2. Controles.
3. Mesas de trabajo. 
4.Herramientas tecnológicas </t>
  </si>
  <si>
    <t>Pago inadecuado a los funcionarios y/o terceros de prestaciones sociales, derechos laborales, seguridad social y parafiscales.</t>
  </si>
  <si>
    <t>1. Omisión al cumplimiento de los términos en un proceso judicial.  
2. Falta de Gestión y seguimiento.
3. Indebida Formulación de excepciones. 
4. Conflicto de intereses en la materia objeto de defensa judicial.</t>
  </si>
  <si>
    <t xml:space="preserve">1. Investigaciones disciplinarias, fiscales y penales.
2. Sanciones fiscales y disciplinarias. 
3. Detrimento Patrimonial ante eventuales condenas adversas para la Entidad   </t>
  </si>
  <si>
    <t>1. Sistema de Información de Procesos Judiciales - SIPROJ. 
2. Aplicativo de la Rama Judicial.
3. Consulta de procesos de la Rama Judicial. * Informe previo de la formulación de pretensiones.
4. Sistemas de información del área</t>
  </si>
  <si>
    <t>Malversación de los activos de la compañía</t>
  </si>
  <si>
    <t xml:space="preserve">1. Sistema Alfresco. 
2. Control de prestamo de expedientes de contratos. 
3. Continuidad del apoderado  </t>
  </si>
  <si>
    <t>Manipulación, filtración de información, eliminación o modificación de los sistemas de información y tecnológicos para alterar los registros, base de datos o documentos de la compañía, en beneficio propio o de un tercero</t>
  </si>
  <si>
    <t>Fraude externo, evasión de impuestos</t>
  </si>
  <si>
    <t>1. No se genere un fallo revestido en el principio de la transparencia                                      
2. Detrimento patrimonial para la entidad</t>
  </si>
  <si>
    <t>Favorecimiento de contratos contratistas y/o proveedores vinculados a la entidad, mediante actos indebidos en compras y contratación</t>
  </si>
  <si>
    <t xml:space="preserve">1. Baja confidencialidad en las declaraciones                                                  
2. Perdida de expedientes                                 </t>
  </si>
  <si>
    <t>1. Recomendaciones de confidencialidad entre las personas que integran el equipo disciplinario            
 2. Base de datos de los procesos en curso</t>
  </si>
  <si>
    <t xml:space="preserve">Asumir costos por concepto de  responsabilidad civil, sanciones, etc. </t>
  </si>
  <si>
    <t xml:space="preserve">1. Información adulterada.
2. Conflicto de interés   
3. Dar información privilegiada a terceros  </t>
  </si>
  <si>
    <t>1. Revisión y seguimiento a los informes de los procesos desarrollada por parte del lider del proceso</t>
  </si>
  <si>
    <t>Integralidad del Sistema de Información (Gestion de cambio) (Conectarlo a nivel interno y el tema de gestión de cambio)</t>
  </si>
  <si>
    <t>X</t>
  </si>
  <si>
    <t>Seguridad Informatica</t>
  </si>
  <si>
    <t xml:space="preserve">1. Seguimiento y verificacion en el sistema
2. Trabajo manual
3. Equipo de analistas para validar toda la infomación del sistema
4. En caso de novedades se remite a las areas                          
5. Conciliacion constante para relizar la programacion de los pagos, y con los prestadores. 
</t>
  </si>
  <si>
    <t>Los informes se publican en la pagina web</t>
  </si>
  <si>
    <t>1. MA-CM-07 Manual de Gestión de la Crisis
2. MA-CM-06 Manual para la gestión de Redes Sociales
3.  (Prueba piloto) gestion de PQRD en redes sociales 
4. Comunicados referentes a la mala imagen institucional a las dependencias 
5. Gestion de casos de alertas (twitter, videos virales, grupos de alta masa) Realizan reclamos que deben ser solucionados de manera inmediata.</t>
  </si>
  <si>
    <t xml:space="preserve">No hay entrega oportuna de informacion por parte de las dependencias </t>
  </si>
  <si>
    <t>Riesgo materializado en el mes de Enero</t>
  </si>
  <si>
    <t>No se ha realizado la evaluacion de adherencia</t>
  </si>
  <si>
    <t>1. PD-GV-07 Procedimiento de transporte terreste paciente ambulatorio
2. PD-GV-15 Procedimiento transporte pacientes aéreo
3. Seguimiento y entrega oportuna de la documentación al area de tesorería
4. Procedimiento insumos</t>
  </si>
  <si>
    <t>1. PD-GV-03 Procedimiento de bienes y activos fijos
2. Visitas y base de datos a los coordinadores donde se informa que hace falta en las sedes
Plan de mejoramiento  inspecciones de salud y seguirdad en el trabajo (se requiere actualizar)</t>
  </si>
  <si>
    <t>Perdida y deterioro de la información física y/o documental (Archivo sede principal)</t>
  </si>
  <si>
    <t>Los procedimientos aplican a ca en las sedes no tento
Se ha realizado capacitaciones, recoleccion de cajas, disposicion</t>
  </si>
  <si>
    <t>1. MA- GV-01 Manual de gestión documental
2. PD- GV-05 Procedimiento de organización documental  
3. Verificación y cumplimiento de la relacion contractual (proveedor)</t>
  </si>
  <si>
    <t>Gestión de auditoría inexacta, incompleta, ineficaz,</t>
  </si>
  <si>
    <t>1. Tener programacion de red acorde al perfil poblacional(caracterizacion)(demanda)
2. Chequeo mensualmente a la red de prestadores
3.OD-RS-10 Propuesta de conformación y organización de las redes prestadores (Analisis de suficiencia de red)
4. Invitaciones y cronograma para la conformación de la red publica y privada</t>
  </si>
  <si>
    <t>* Es un riesgo operativo que no requiere documentación en el sistema de gestión de calidad
Como control se tiene: 
1. Cronograma establecido previamente
2. funcionario designado para unas funciones especificas (citar asamblea)</t>
  </si>
  <si>
    <t>Automático</t>
  </si>
  <si>
    <r>
      <rPr>
        <b/>
        <sz val="11"/>
        <color theme="1"/>
        <rFont val="Calibri"/>
        <family val="2"/>
        <scheme val="minor"/>
      </rPr>
      <t>Control Automatico:</t>
    </r>
    <r>
      <rPr>
        <sz val="11"/>
        <color theme="1"/>
        <rFont val="Calibri"/>
        <family val="2"/>
        <scheme val="minor"/>
      </rPr>
      <t xml:space="preserve"> Software (Sistema Integral de Gestión de Tutelas) asociado al  PD - GJ - O5 Procedimiento de atención a los tramites de tutelas con descripción de actividades 
Responsable: Coordinadora Garantía de Derechos</t>
    </r>
  </si>
  <si>
    <t>1. MA-GJ-01 Manual de contratación
2. PD-GJ-02 Procedimiento soporte Jurídico Contractual</t>
  </si>
  <si>
    <t>1. MA- GJ - 02 Manual de supervision e interventoria
2. Formato informes de supervision contratos de salud
3. Formato informes de supervision contratos administrativos</t>
  </si>
  <si>
    <t>Auditoria Interna General</t>
  </si>
  <si>
    <t>SI</t>
  </si>
  <si>
    <t>* FO-GT-06 Formato Plan General de Auditorías (PGA): Verificación de criterios de acuerdo a su: Criticidad, Estabilidad, Repetición, Resultado, Riesgo.</t>
  </si>
  <si>
    <t>No se ha presentado ningun inconveniente y el plan ha sido aprobado en el comité de control interno</t>
  </si>
  <si>
    <r>
      <t xml:space="preserve">* PD-GT-01 Procedimiento evaluación independiente
* PD-GT-02 Procedimiento evaluación Sistema de Control Interno
</t>
    </r>
    <r>
      <rPr>
        <b/>
        <sz val="11"/>
        <rFont val="Arial"/>
        <family val="2"/>
      </rPr>
      <t>* OD-GT-03 Hoja de vida del procedimiento de evaluación independiente (Control principal)</t>
    </r>
    <r>
      <rPr>
        <sz val="11"/>
        <rFont val="Arial"/>
        <family val="2"/>
      </rPr>
      <t xml:space="preserve">
* FO-GT-07 Formato programa de auditoría
Comite</t>
    </r>
  </si>
  <si>
    <t xml:space="preserve">1. MD-GR-01 Modelo de atención en salud con enfoque integral
2. Analisis de indicadores que miden la implementación del modelo
3. Intervenciones directas en la EPS y red de prestadores </t>
  </si>
  <si>
    <t>Se realizo toda la socializacion y despliengue del modelo en todas las regiones a nivel interno</t>
  </si>
  <si>
    <t>1. Cada uno de los programas de salud estan documentados 
2. Gestión y seguimiento bases de datos (excel)
3. Los programas estan gerenciados por un líder idóneo</t>
  </si>
  <si>
    <t>1. PD-GR-10 Procedimiento para el seguimiento a estimaciones de actividades de PEDT
2. Actividades de demanda inducida
3. Medición de indicadores trazadores definidos en el manual de salud publica
4. Medición de adherencia a guias</t>
  </si>
  <si>
    <t>1. PD-GR-05 Procedimiento de programación y seguimiento a estrategias y programas de alto costo
2. Personal con dedicación directa en el proceso
3. Seguimiento a los reportes de la red
4. Verificación de la calidad de la información por parte del personal (Manual)</t>
  </si>
  <si>
    <t xml:space="preserve">1. MA-GR-01 Manual de salud pública
2. Monitoreo mensual a los indicadores
3. Reuniones con gerentes de la red prestadora
Lideres de salud publica y vigias
4. Indicadores trazadores sobre la red de prestadores </t>
  </si>
  <si>
    <t>Se estan levantando los indicadores</t>
  </si>
  <si>
    <r>
      <t xml:space="preserve">1. Se realiza una trazabilidad de los casos y se realizan informes a TI para escalar el caso (Seguimiento y validacion de los casos, el direccionamiento y las respuestas (Drive)
</t>
    </r>
    <r>
      <rPr>
        <b/>
        <sz val="11"/>
        <color theme="1"/>
        <rFont val="Arial"/>
        <family val="2"/>
      </rPr>
      <t>2. Analisis y validacion de la base de datos que nos arroja el aplicativo en el momento con e;l consolidado de los radicados de las PQRSF</t>
    </r>
    <r>
      <rPr>
        <sz val="11"/>
        <color theme="1"/>
        <rFont val="Arial"/>
        <family val="2"/>
      </rPr>
      <t xml:space="preserve">
3</t>
    </r>
    <r>
      <rPr>
        <b/>
        <sz val="11"/>
        <color theme="1"/>
        <rFont val="Arial"/>
        <family val="2"/>
      </rPr>
      <t>. Reuniones y sensibilizaciones del equipo de trabajo
4. Modificación del desarrollo de la herramienta tecnologica diseñada para la administración de las PQRSF
5. Instructivo de seguimiento a las auxiliares 
6. Instructivo de la verificaci[on de la calidad del dato /dentro del procedimiento gestion PQRSF</t>
    </r>
  </si>
  <si>
    <t>1. Actualizacion de la metodologia 
2. Identificacion de los actores de la encuesta
3. Contabilizador de encuestas: 
4. Informe bimestral
5. AU-1.2F002 Encuesta de satisfacción de usuarios Savia Salud EPS
6. Monitoreo de la satisfaccion del usuario</t>
  </si>
  <si>
    <r>
      <t xml:space="preserve">1. Monitoreo de los casos que ingresan por los canales realmente ofertados. Bitacora hoja de ruta: Mide la efectividad del trabajo de las auxiliares.
2. </t>
    </r>
    <r>
      <rPr>
        <b/>
        <sz val="11"/>
        <color theme="1"/>
        <rFont val="Arial"/>
        <family val="2"/>
      </rPr>
      <t>Instructivo de seguimiento auxiliares de atención al usuario</t>
    </r>
    <r>
      <rPr>
        <sz val="11"/>
        <color theme="1"/>
        <rFont val="Arial"/>
        <family val="2"/>
      </rPr>
      <t xml:space="preserve"> (Falta aprobacion de calidad)
3. Validación de la oportunidad en la radicación de los casos
</t>
    </r>
  </si>
  <si>
    <t>No se ha evaluado el nivel de adherencia por dificultades con el aplicativo pero se ha pensado en evaluar por medio de indicadores el nivel de adherencia</t>
  </si>
  <si>
    <t>1. Diseño, actualización e implementación de los procesos de planeación de participación ciudadana. (SA)</t>
  </si>
  <si>
    <t>1. Tablas de Retención Documental
2. Procesos o procedimientos documentados para la gestión documental.
3. Inventarios Documentales en archivos de gestión y central.
4. Inventarios de activos de información.
5. Tablas control de acceso a la información y documentación.
6. Sistema de Información (ALFRESCO)</t>
  </si>
  <si>
    <t>1. Seguimiento y verificación al archivo fisico de comprobantes de movimientos
2. Verificación de inventario en sistema Vs inventario fisico       
3. Seguimiento a los movimientos en el Sistema de información para la administración de inventarios. (SAI )
4. Implementar estrategias de control en conjunto con la empresa de seguridad</t>
  </si>
  <si>
    <t>1. SISCO
2. Normas presupuestales  (SA)</t>
  </si>
  <si>
    <t>1. Politica de Seguridad  (SA)</t>
  </si>
  <si>
    <t>1. Mantenimiento preventivo  (SA)</t>
  </si>
  <si>
    <t>1. Realización de mantenimeinto preventivo y correctivo</t>
  </si>
  <si>
    <t>1. Plan Anual de Auditorías
2. Normatividad vigente
3. Matrices de Riesgos por Procesos
4. Planes de Mejoramiento (Institucional, con la Contraloría de Bogotá, con Archivo General de la  Nación, Con E.P.S  Distrital de Ambiente)
5. Planeación específica de cada una de las Auditorias a realizar. (SA)</t>
  </si>
  <si>
    <t>1. Base de datos (cuadros en relación a las etapas del proceso disciplinario para evitar el vencimiento de los terminos)  
2. Cuaderno de copias.  (SA)</t>
  </si>
  <si>
    <t>1. Recomendaciones de confidencialidad entre las personas que integran el equipo disciplinario            
2. Base de datos de los procesos en curso</t>
  </si>
  <si>
    <t>Dificultades en calculo de la reserva tecnica</t>
  </si>
  <si>
    <t>1. Manual de politicas, procesos y procedimientos para la constitución ajuste y liberación de las reservas tecnicas en Savia Salud EPS (En espera de aprobación de calidad y retroalimentación de los procesos).
2. Caracterización del proceso de gestion financiera (Se ubica la reserva tecnica como un proceso desde el area financiera)
Procedimientos para el calculo de la reserva tecnica:
4. PR-GF-19 Procedimiento Capturar la información para la Reservas Técnicas
5. PR-GF-20 Procedimiento Calcular las Reservas Tecnicas
IN-TI-14 Instructivo para la generación del backup de la reserva técnica
IN-TI-09 Instructivo generación de triangulos Reserva Tecnica
IN-TI-10 Instructivo calculo de IBNR Reserva Tecnica
IN-TI-11 Instructivo envio y socialización reserva tecnica
28022020_9006043500_NOTATÉCNICA_RESERVASTÉCNICAS: Cualquier cambio ajuste debe ser incluido en la nota tecnica - Circular 020 del 2015</t>
  </si>
  <si>
    <t>Manual de politicas, procesos y procedimientos para la constitución ajuste y liberación de las reservas tecnicas en Savia Salud EPS (En espera de aprobación de calidad y retroalimentación de los procesos).</t>
  </si>
  <si>
    <t xml:space="preserve">1. Intención negativa del funcionario o contratista que manipule la documentación para beneficio propio o de terceros.                                                                                 
2. Deficiente seguimiento y control por parte del superior jerárquico.            
3. Negligencia administrativa en el control de gestión documental.
CE: 4. Presión o acción coercitiva sobre las acciones de los funcionarios o contratistas de las áreas por parte de terceros.              
5. Desconocimiento de los principios administrativos </t>
  </si>
  <si>
    <t>Riesgo Neto (Mapa de calor) SIGR</t>
  </si>
  <si>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</si>
  <si>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</si>
  <si>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</si>
  <si>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</si>
  <si>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</si>
  <si>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</si>
  <si>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</si>
  <si>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</si>
  <si>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</si>
  <si>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</si>
  <si>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</si>
  <si>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</si>
  <si>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</si>
  <si>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</si>
  <si>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</si>
  <si>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</si>
  <si>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</si>
  <si>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</si>
  <si>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</si>
  <si>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</si>
  <si>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</si>
  <si>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</si>
  <si>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</si>
  <si>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</si>
  <si>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</si>
  <si>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</si>
  <si>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</si>
  <si>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</si>
  <si>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</si>
  <si>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</si>
  <si>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</si>
  <si>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</si>
  <si>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</si>
  <si>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</si>
  <si>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</si>
  <si>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</si>
  <si>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R37</t>
  </si>
  <si>
    <t>R38</t>
  </si>
  <si>
    <t>R39</t>
  </si>
  <si>
    <t>R40</t>
  </si>
  <si>
    <t>R41</t>
  </si>
  <si>
    <t>R42</t>
  </si>
  <si>
    <t>R43</t>
  </si>
  <si>
    <t>R44</t>
  </si>
  <si>
    <t>R45</t>
  </si>
  <si>
    <t>R46</t>
  </si>
  <si>
    <t>R47</t>
  </si>
  <si>
    <t>R49</t>
  </si>
  <si>
    <t>R50</t>
  </si>
  <si>
    <t>R51</t>
  </si>
  <si>
    <t>R52</t>
  </si>
  <si>
    <t>R53</t>
  </si>
  <si>
    <t>R54</t>
  </si>
  <si>
    <t>R55</t>
  </si>
  <si>
    <t>R56</t>
  </si>
  <si>
    <t>R57</t>
  </si>
  <si>
    <t>R58</t>
  </si>
  <si>
    <t>R59</t>
  </si>
  <si>
    <t>R60</t>
  </si>
  <si>
    <t>R61</t>
  </si>
  <si>
    <t>R62</t>
  </si>
  <si>
    <t>R63</t>
  </si>
  <si>
    <t>R64</t>
  </si>
  <si>
    <t>R65</t>
  </si>
  <si>
    <t>R66</t>
  </si>
  <si>
    <t>R67</t>
  </si>
  <si>
    <t>R68</t>
  </si>
  <si>
    <t>R69</t>
  </si>
  <si>
    <t>R70</t>
  </si>
  <si>
    <t>R71</t>
  </si>
  <si>
    <t>R72</t>
  </si>
  <si>
    <t>R73</t>
  </si>
  <si>
    <t>R74</t>
  </si>
  <si>
    <t>R75</t>
  </si>
  <si>
    <t>R76</t>
  </si>
  <si>
    <t>R77</t>
  </si>
  <si>
    <t>R78</t>
  </si>
  <si>
    <t>R79</t>
  </si>
  <si>
    <t>R80</t>
  </si>
  <si>
    <t>R81</t>
  </si>
  <si>
    <t>R82</t>
  </si>
  <si>
    <t>R83</t>
  </si>
  <si>
    <t>R84</t>
  </si>
  <si>
    <t>R85</t>
  </si>
  <si>
    <t>R86</t>
  </si>
  <si>
    <t>R87</t>
  </si>
  <si>
    <t>R88</t>
  </si>
  <si>
    <t>R89</t>
  </si>
  <si>
    <t>R90</t>
  </si>
  <si>
    <t>R91</t>
  </si>
  <si>
    <t>R92</t>
  </si>
  <si>
    <t>R93</t>
  </si>
  <si>
    <t>R94</t>
  </si>
  <si>
    <t>R95</t>
  </si>
  <si>
    <t>R96</t>
  </si>
  <si>
    <t>R97</t>
  </si>
  <si>
    <t>R98</t>
  </si>
  <si>
    <t>R99</t>
  </si>
  <si>
    <t>R100</t>
  </si>
  <si>
    <t>R101</t>
  </si>
  <si>
    <t>R102</t>
  </si>
  <si>
    <t>R103</t>
  </si>
  <si>
    <t>R104</t>
  </si>
  <si>
    <t>R105</t>
  </si>
  <si>
    <t>R106</t>
  </si>
  <si>
    <t>R107</t>
  </si>
  <si>
    <t>R108</t>
  </si>
  <si>
    <t>R109</t>
  </si>
  <si>
    <t>R110</t>
  </si>
  <si>
    <t>R111</t>
  </si>
  <si>
    <t>R112</t>
  </si>
  <si>
    <t>R113</t>
  </si>
  <si>
    <t>Audiitoria Interna General</t>
  </si>
  <si>
    <t>No proveer oportunamente el talento Humano con el perfil idóneo requerido por la organización</t>
  </si>
  <si>
    <t xml:space="preserve">Información no actualizada en las historias laborales, según lo dispuesto en las TRD. </t>
  </si>
  <si>
    <t>Falta de oportunidad y calidad en el cumplimiento de las obligaciones relacionadas  con el pago de acreencias laborales y/o errores en el proceso de liquidación de nómina</t>
  </si>
  <si>
    <t>No  afiliación y reporte de novedades de seguridad social.</t>
  </si>
  <si>
    <t>No realización y seguimiento a los acuerdos de gestión y evaluaciones de desempeño</t>
  </si>
  <si>
    <t xml:space="preserve">Indebida planeación y ejecución de los planes de bienestar y capacitación de la Entidad. </t>
  </si>
  <si>
    <t>No realización oportuna de procesos disciplinarios y/o Impunidad ante posibles eventos que sean objeto de sanción disciplinaria</t>
  </si>
  <si>
    <t>Prescripción de la acción disciplinaria solicitada oportunamente.</t>
  </si>
  <si>
    <t>Referente a la insatisfacción en el cumplimiento de los términos de ley en la respuestas a solicitudes y requerimientos externos e internos concernientes al personal de la organización</t>
  </si>
  <si>
    <t>Inadecuada ejecución de las actividades dentro del Sistema de Seguridad y Salud en el Trabajo</t>
  </si>
  <si>
    <t xml:space="preserve">Documentación presentada por los colaboradores sea falsa o no expedida por la autoridad competente.
</t>
  </si>
  <si>
    <t>Realizar la inducción  sin cubrir la totalidad de los colaboradores que ingresan por primera vez a la organización independientemente de su tipo de relación contractual</t>
  </si>
  <si>
    <t>Vinculación de personal con antecedentes judiciales, con inhabilidades e incompatibilidades vigentes.</t>
  </si>
  <si>
    <t>Dificultades en el reporte oportuno de empleados que se desvinculan de la organización y adecuado proceso de paz y salvo</t>
  </si>
  <si>
    <t>Pago inadecuado de nóminas y prestaciones sociales (Alteración intencional en las liquidaciones de nomina o
prestaciones sociales para beneficios particulares)</t>
  </si>
  <si>
    <t>1. MA-GH-04 Manual de selección y contratación de personal
2. Banco de hojas de vida
3. Publicación de ofertas laborales en redes sociales
4. Portal trabaje con nosotros</t>
  </si>
  <si>
    <t>1. Lista de chequeo previa a entregar a gestión documental
2. Control y entrega de expedientes de empleados (archivo drive)
3. Dos fechas de ingreso en el mes (1 y 16 de cada mes)</t>
  </si>
  <si>
    <t>Corrección y afiliación y pago de intereses moratorios</t>
  </si>
  <si>
    <t>Realizar la evaluación de desempeño</t>
  </si>
  <si>
    <t>Formulación del plan de bienestar laboral</t>
  </si>
  <si>
    <t xml:space="preserve">1. Cronograma 
</t>
  </si>
  <si>
    <t>Regirse al plan de seguridad y salud en el trabajo</t>
  </si>
  <si>
    <t>Culminación contrato con justa causa</t>
  </si>
  <si>
    <t>Quincenal</t>
  </si>
  <si>
    <t xml:space="preserve">Reprogramación inducción </t>
  </si>
  <si>
    <t xml:space="preserve">1. PD-GH-11 Procedimiento de desvinculación laboral
2. Reporte de novedades de manera quincenal </t>
  </si>
  <si>
    <t>Pago de obligaciones laborales</t>
  </si>
  <si>
    <t>1. Procesos disciplinarios por parte de la organización</t>
  </si>
  <si>
    <t xml:space="preserve">1. Afectación del clima laboral.                             
2. Sobrecarga de trabajo.       
3. Dificultad del cumplimiento de las metas institucionales.     </t>
  </si>
  <si>
    <t>1. Procesos disciplinarios y legales por falta de información actualizada.
2. Traumatismo en los procesos internos con el área de gestión documental</t>
  </si>
  <si>
    <t xml:space="preserve">1. Dificultad y controversias entre evaluados y evaluadores al momento de la calificación (Semestral, parcial o definitiva)
</t>
  </si>
  <si>
    <t xml:space="preserve">1. Retraso en el trámite contractual.
2. Cambio de lineamientos por parte de las instancias competentes. 
3. Falta de toma de decisiones por parte de las instancias pertinentes.
4. Inadecuada articulación entre las áreas involucradas. </t>
  </si>
  <si>
    <t xml:space="preserve">
1. Retraso en la ejecución de los planes de bienestar y de formación
2. Hallazgos de los entes de control.
</t>
  </si>
  <si>
    <t xml:space="preserve">1. Recepción tardía de las solicitudes y requerimientos.
2. Distribución inoportuna.
3. Documentación soporte incompleta.
4. Deficiencias en la disponibilidad de información
5. Falta de coordinación con otros procesos y dependencias
6. Exceso de solicitudes </t>
  </si>
  <si>
    <t xml:space="preserve">1. Sanciones disciplinarias.                       
2. Multas y/o intereses de mora
                </t>
  </si>
  <si>
    <t>1. Ausencia de un diagnóstico real y objetivo
2. Inadecuado seguimiento al programa
3. Falta de compromiso y responsabilidad de la Alta Dirección
4. Insatisfactoria gestión con la ARL
5. No aplicación de la normatividad vigente
6. Dificultades en la disponibilidad de recursos</t>
  </si>
  <si>
    <t>1. Sanciones disciplinarias.                       
2. Multas
3. Cierre parcial y/o total de la entidad</t>
  </si>
  <si>
    <t>1. Falta de conocimiento y de verificación por parte de quien reciba la documentación.
2. Falta de revisión por parte del Equipo de Gestión Humana</t>
  </si>
  <si>
    <t>1. Deterioro de la imagen institucional.
2. Sanciones legales
3 Pérdida de credibilidad</t>
  </si>
  <si>
    <t>1. Sanciones legales por incumplimiento de la normatividad vigente
2. Accidentes y/o incidentes de trabajo
3. Errores en los procesos</t>
  </si>
  <si>
    <t>1. Falta de conocimiento y de verificación por parte de quien recibe la documentación.
2. Falta de revisión por parte del Equipo de Gestión Humana</t>
  </si>
  <si>
    <t>1. Deterioro de la imagen institucional.
2. Sanciones legales
3. Pérdida de credibilidad</t>
  </si>
  <si>
    <t xml:space="preserve">1. Ingreso de personas no vinculadas a la organización 
2. Deterioro de la imagen institucional.
3. Acciones contra la Entidad.
</t>
  </si>
  <si>
    <t>1. Diligenciamiento intencional de la información errada para la liquidación de nómina y prestaciones sociales.</t>
  </si>
  <si>
    <t>R114</t>
  </si>
  <si>
    <t>R115</t>
  </si>
  <si>
    <t>R116</t>
  </si>
  <si>
    <t>R117</t>
  </si>
  <si>
    <t>R118</t>
  </si>
  <si>
    <t>R119</t>
  </si>
  <si>
    <t>R120</t>
  </si>
  <si>
    <t>R121</t>
  </si>
  <si>
    <t>R122</t>
  </si>
  <si>
    <t>1. PD - GH - 05 Procedimiento evaluacion de desempeño
2. Plataforma evaluacion de desempeño
3. Notificacion mediante correo electronico a los jefes inmediatos</t>
  </si>
  <si>
    <t xml:space="preserve">1. Cronograma </t>
  </si>
  <si>
    <t>* Revisión en el RETHUS (Base de datos de los profesionales de la salud en Colombia)
* Contraloria y Procuraduria</t>
  </si>
  <si>
    <t>* PD-GH-06 Procedimiento de  inducción y reinducción
1. Actas de asistencia a la inducción
2. Lista de chequeo
3. Pllateforma Q10
4. Programación de inducciones 2 veces al mes (ingresos de manera ordenada)</t>
  </si>
  <si>
    <t>1. MA-GH-04 Manual de selección y contratación de personal
2. Validación ante procuraduría, contraloría y policía (Certificados antecedentes juduciales)</t>
  </si>
  <si>
    <t xml:space="preserve">1. PD-GH-11 Procedimiento de desvinculación laboral
2. FO-GH-45 Formato de paz y salvo por retiro
3. Reporte de novedades de manera quincenal </t>
  </si>
  <si>
    <r>
      <t xml:space="preserve">
* PD-GH-02 Procedimiento compensacion y nómina
* FO-GH-34 Formato reporte de novedades de nomina
</t>
    </r>
    <r>
      <rPr>
        <b/>
        <sz val="12"/>
        <color theme="1"/>
        <rFont val="Arial"/>
        <family val="2"/>
      </rPr>
      <t>1. Software de nomina debidamente parametrizado - HELISA</t>
    </r>
    <r>
      <rPr>
        <sz val="12"/>
        <color theme="1"/>
        <rFont val="Arial"/>
        <family val="2"/>
      </rPr>
      <t xml:space="preserve">
2. Validaciones por parte de contabilidad y gestión humana
3. FO-GH-34 Formato reporte de novedades de nomina
</t>
    </r>
  </si>
  <si>
    <r>
      <rPr>
        <b/>
        <sz val="12"/>
        <color theme="1"/>
        <rFont val="Arial"/>
        <family val="2"/>
      </rPr>
      <t xml:space="preserve">Control Automatico: </t>
    </r>
    <r>
      <rPr>
        <sz val="12"/>
        <color theme="1"/>
        <rFont val="Arial"/>
        <family val="2"/>
      </rPr>
      <t>Software Helisa Kora asociado al PD-GH-02 Procedimiento de compensacion y nómina.
Responsable: Jefe de Gestón  Humana 
Analista de Nomina</t>
    </r>
  </si>
  <si>
    <r>
      <t xml:space="preserve">* PD-GH-02 Procedimiento compensacion y nómina
1. Control de Ingresos dos veces al mes
2. Control ingreso de personal
</t>
    </r>
    <r>
      <rPr>
        <b/>
        <sz val="12"/>
        <color theme="1"/>
        <rFont val="Arial"/>
        <family val="2"/>
      </rPr>
      <t>3. Generación de archivo de seguridad social a traves de software Helisa
4. Validación adicional (plantilla de SAP)</t>
    </r>
  </si>
  <si>
    <r>
      <rPr>
        <b/>
        <sz val="12"/>
        <color theme="1"/>
        <rFont val="Arial"/>
        <family val="2"/>
      </rPr>
      <t xml:space="preserve">Control Automatico: </t>
    </r>
    <r>
      <rPr>
        <sz val="12"/>
        <color theme="1"/>
        <rFont val="Arial"/>
        <family val="2"/>
      </rPr>
      <t>Software Helisa Kora asociado al PD-GH-02 Procedimiento de compensacion y nómina.
Responsable: Jefe de Gestón  Humana 
Auxiliar gestión Humana</t>
    </r>
  </si>
  <si>
    <r>
      <rPr>
        <b/>
        <sz val="12"/>
        <color theme="1"/>
        <rFont val="Arial"/>
        <family val="2"/>
      </rPr>
      <t>1. Software de nomina debidamente parametrizado</t>
    </r>
    <r>
      <rPr>
        <sz val="12"/>
        <color theme="1"/>
        <rFont val="Arial"/>
        <family val="2"/>
      </rPr>
      <t xml:space="preserve">
2. Validaciones por gestión humana
3. FO-GH-34 Formato reporte de novedades de nomina</t>
    </r>
  </si>
  <si>
    <t xml:space="preserve">No hay entrega oportuna de información por parte de las dependencias </t>
  </si>
  <si>
    <t>1. Planeación y Cronograma de las actividades
2. Balanced scrore Card: Indicadores estrategicos y indicadores componentes de gestión
3. Plan Operativo Anual para verificar el desemepeño en los procesos</t>
  </si>
  <si>
    <t>1. Calidad de la información
2. Oportunidad en la respuesta
3. Disponibilidad de la información
4. No hay un proceso claro y estandarizado en mejoramiento continuo</t>
  </si>
  <si>
    <t>Falta de Calidad del dato, integralidad y trazabilidad de la información</t>
  </si>
  <si>
    <t xml:space="preserve">1. Incremento del costo medico
2. Daño en la reputación del proceso y la organización.
3. Implicaciones legales
</t>
  </si>
  <si>
    <r>
      <t>*INDICADORES DE LA SUPERSALUD, DEL PROCESO Y DE CALIDAD
PD - GJ - O5</t>
    </r>
    <r>
      <rPr>
        <sz val="11"/>
        <color theme="1"/>
        <rFont val="Arial"/>
        <family val="2"/>
      </rPr>
      <t xml:space="preserve"> Procedimiento de atención a los tramites de tutelas con descripción de actividades </t>
    </r>
    <r>
      <rPr>
        <sz val="11"/>
        <color rgb="FFFF0000"/>
        <rFont val="Arial"/>
        <family val="2"/>
      </rPr>
      <t xml:space="preserve">
</t>
    </r>
    <r>
      <rPr>
        <sz val="11"/>
        <color theme="1"/>
        <rFont val="Arial"/>
        <family val="2"/>
      </rPr>
      <t>Sistema de Gestión Juridica - SGJ (Tener la base de datos actualizada con una calidad del dato confiable)</t>
    </r>
    <r>
      <rPr>
        <sz val="11"/>
        <rFont val="Arial"/>
        <family val="2"/>
      </rPr>
      <t xml:space="preserve"> 
</t>
    </r>
    <r>
      <rPr>
        <b/>
        <sz val="11"/>
        <rFont val="Arial"/>
        <family val="2"/>
      </rPr>
      <t>Herramienta para el manejo de tutelas (Sistema Integral de Gestión de Tutelas)</t>
    </r>
  </si>
  <si>
    <t xml:space="preserve">Beneficios económicos por autorizar medicamentos, insumos </t>
  </si>
  <si>
    <t xml:space="preserve">1. Dificulta para un control y seguimiento. 
2. Contratación de terceros no idóneos para el desarrollo de las actividades.                                       
3. Ineficiencia en el uso de los recursos públicos </t>
  </si>
  <si>
    <t>1. No existen por el momento</t>
  </si>
  <si>
    <t xml:space="preserve">1. OD-GJ-02 Reglamento Interno de Trabajo
2. Marcación de correos para procesos disciplinarios 
3. Procedimiento establecido de acuerdo al reglamento interno de trabajo
4. Marcación de correos para procesos disciplinarios </t>
  </si>
  <si>
    <t xml:space="preserve">
1. Revisión por manejo de correo electronico  Mercurio</t>
  </si>
  <si>
    <t>1. MA-GH-02 Manual del Sistema de Gestión de Seguridad y Salud en el Trabajo (SG-SST)
2. Plan anual de seguridad y salud en el trabajo (Verificar SGC)
3. Cronograma
4. Reuniones semanales</t>
  </si>
  <si>
    <t>1. Información inconsistente.
2. Reprocesos.
3. Ineficiencia en la operación de los sistemas.
4. Desarrollos huérfanos.
5. Crecimiento desarticulado del hardware de soporte.</t>
  </si>
  <si>
    <t xml:space="preserve">1. Falta de conocimiento del procedimiento de afiliación y radicación en las diferentes entidades (EPS, AFP, Caja de Compensación y ARL)
2. Inconsistencias en el diligenciamiento de los formularios de afiliación. 
3. Falta de oportunidad en la realización de las afiliaciones
4. Retraso en la entrega de novedades 
5. Entrega inoportuna de documentación por parte del colaborador 
</t>
  </si>
  <si>
    <t>Identificación del Riesgo</t>
  </si>
  <si>
    <t>Evaluación del Riesgo Inherente</t>
  </si>
  <si>
    <t xml:space="preserve">Tratamiento del Riesgo </t>
  </si>
  <si>
    <t>Fecha de inicio del evento</t>
  </si>
  <si>
    <t xml:space="preserve">Fecha fin del Evento </t>
  </si>
  <si>
    <t xml:space="preserve">Seguimiento Materialización del Riesgo </t>
  </si>
  <si>
    <t>El riesgo se ha materializado (SI/NO)</t>
  </si>
  <si>
    <t>NO</t>
  </si>
  <si>
    <t>Si se presentó el evento realizar una descripción de manera detallada</t>
  </si>
  <si>
    <t>Fecha en Ia que el evento tiene su inicio (Dia/mes/año)</t>
  </si>
  <si>
    <t xml:space="preserve">Descripción del evento </t>
  </si>
  <si>
    <t>No dar respuesta oportuna de las PQRSF y derechos de petición a nivel externo e interno</t>
  </si>
  <si>
    <t>Fecha en que finaliza el evento (Día/mes/año)</t>
  </si>
  <si>
    <t>Acciones correctivas y/o de contingencia para minimizar el evento materializado.</t>
  </si>
  <si>
    <t>Evaluación calidad de los controles</t>
  </si>
  <si>
    <t xml:space="preserve">Calificar el nivel de Riesgo Neto </t>
  </si>
  <si>
    <t>1. Incumplimiento normativo
2. No impacto en el mejoramiento de las condiciones de salud de la población</t>
  </si>
  <si>
    <t>1. Baja articulación de los procesos de la organización.
2. Incumplimiento normativo
3. Incumplimiento en indicadores de procesos.</t>
  </si>
  <si>
    <t>Categoría del Riesgo</t>
  </si>
  <si>
    <t>Responsables de la acción</t>
  </si>
  <si>
    <t>Fecha Terminación</t>
  </si>
  <si>
    <t xml:space="preserve">Acciones de contingencia ante la posible materialización </t>
  </si>
  <si>
    <t>1. Actualización de nuevas normas 
2. Auditorías internas de manera constante
3. Cronograma verificación de estándares anual
4. Seguimiento a los planes de mejora que dejen los entes de control</t>
  </si>
  <si>
    <t xml:space="preserve">1. Planes de mejora constantes.
2.Negociación y solicitud de prórroga de plazos para estándares que no sean cumplidos al ente vigilancia y control </t>
  </si>
  <si>
    <t xml:space="preserve">1. GC-2.1-MA01 Manual gestión por procesos
2. GC-2.2-MA01 Manual de estructura documental
3. GC-2-PD01 Procedimiento de planeación de procesos
4. GC-2-PD02 Procedimiento de información documentada
5. GC-3-PD03 Procedimiento identificación, planeación y control de cambios en el SGC (pendiente por ejecución)
6. GC-2.2-INS01 Instructivo para elaboración de flujogramas en Draw.io Diagramas.
7. GC-3-PD01 Procedimiento de no conformidades, acciones correctivas y de mejora de procesos (pendiente por planeación y ejecución)
8. GC-3-PD02 Procedimiento monitoreo del mejoramiento Organizacional (pendiente por planeación y ejecución)
</t>
  </si>
  <si>
    <t>1. No hay operación (No se puede afiliar).
2. No autorizaciones.
3. No auditoría de Cuentas Médicas.
4. Falla en la base de datos.
5. No disponibilidad del aplicativo transaccional.
6. Colapso del Sistema.
7. Pérdida de información.
8. Lentitud del sistema.
9. No soporte a versiones de sistema operativo.
10. Altos volúmenes de información que por tiempo no se da respuesta oportuna (No manejo de históricos).
11. Limitación del almacenamiento.</t>
  </si>
  <si>
    <t xml:space="preserve">
1. Ejecución de BCP desde TI (Plan de Continuidad, Planes de Contingencias, Plan de Recuperación ante Desastres TI).
2. Activación del Comité de Crisis de TI.
3. Activación de los aplicativos desarrollados para soportar las contingencias.</t>
  </si>
  <si>
    <t xml:space="preserve">1. MA-TI-01 Manual de Política de seguridad de la información.
2. Implementación de controles en Firewall.
3. Administración de usuarios, roles y perfiles en sistemas.
4. Herramienta para validar las posibles vulnerabilidades (ESET).
5. Implementación de SD-WAN.
</t>
  </si>
  <si>
    <t xml:space="preserve">1. Vulnerabilidad en el acceso a los sistemas.
2. Falta de políticas y procedimientos de seguridad (seguridad perimetral, políticas de manejo de usuarios, roles y perfiles, entre otros).
3.  Falta de aplicación de las políticas y procedimientos de seguridad establecidos.
</t>
  </si>
  <si>
    <t>1. Pérdida o alteración de información.
2. Violación de Habeas Data.
3. Demandas por mal uso de la información.
4. Pérdidas económicas.
5. Problemas con la confidencialidad e integralidad de la información.</t>
  </si>
  <si>
    <t xml:space="preserve">1. Aplicación del correcto procedimiento para la administración de usuarios, roles y perfiles en sistemas.
2. Revisión y actualización permanente a las políticas del Firewall.
3. Seguimiento a vulnerabilidades con la herramienta ESET.
4. Monitoreo al tráfico de red.
5. Revisión periódica de usuarios activos en los sistemas.
6. Proyecto de validación de usuarios, roles y perfiles en los sistemas.
</t>
  </si>
  <si>
    <t xml:space="preserve">1. Toma de medidas respecto al evento presentado.
2. Implementación de nuevas reglas de control en la herramienta ESET.
3. Implementación de nuevos controles en el tráfico de red.
4. Implementación de nuevos controles en las políticas del Firewall.
</t>
  </si>
  <si>
    <t>Tesorería y Cartera</t>
  </si>
  <si>
    <t>Mejoras en la seguridad informática</t>
  </si>
  <si>
    <t>1. Mal direccionamiento de los recursos económicos, 
2. Perdida de dinero
3. sanciones disciplinarias</t>
  </si>
  <si>
    <t>1. Verificación en escala de manera manual (sistema - soportes) primero auxiliar, luego analista, jefe de área y subgerencia financiera.
2. FO-GF-12 Formato de relación de cuentas por pagar tesorería
3. Propuesta de Pago.
4. Solicitud de desarrollos al sistema</t>
  </si>
  <si>
    <t xml:space="preserve">Se requieren mejoras en el sistema, las cuales se han trabajado en conjunto con el área de TI </t>
  </si>
  <si>
    <t>1. Falta de un sistema unificado que permita la integración de procesos</t>
  </si>
  <si>
    <t>Jefe de tesorería y cartera</t>
  </si>
  <si>
    <t>Crédito (Financiación a corto plazo)</t>
  </si>
  <si>
    <t>Riesgo de Crédito</t>
  </si>
  <si>
    <t xml:space="preserve">1. El alto valor adeudado por la EPS a las IPS.                   
2. Dada la Emergencia Sanitaria en todo el territorio nacional </t>
  </si>
  <si>
    <t xml:space="preserve">1. Poca integralidad de los sistemas de información </t>
  </si>
  <si>
    <t>1. Sanciones económicas, disciplinarias y  pecuniarias.</t>
  </si>
  <si>
    <t xml:space="preserve">
1. Monitoreo y seguimiento diario tanto a la información manual como a la información que se encuentra en el sistema
2. instructivo de contabilidad de manera interna (a nivel informativo).
3. Grupo de Inconsistencias
4. Comité técnico de sostenibilidad financiera: Actas 
5. Documento técnico de sostenibilidad financiera</t>
  </si>
  <si>
    <t>Jefe de Contabilidad</t>
  </si>
  <si>
    <t>1. Inconsistencias de la información reportada en las áreas (en ocasiones es inexacta o no la hay)</t>
  </si>
  <si>
    <t xml:space="preserve">1. PD-GF-01 Procedimiento de gestión contable (ACTUALIZÓ)
2. FO-GF-28 Formato de entrega y/o devolución de documentos: Firma de quien entrega y recibe
3. Control diario a la información recibida de las diferentes dependencias </t>
  </si>
  <si>
    <t xml:space="preserve">1. Seguimiento y verificación constante de facturas </t>
  </si>
  <si>
    <t xml:space="preserve">Auditoria a toda la información recibida de cada una de las dependencias  </t>
  </si>
  <si>
    <t xml:space="preserve">1. Cronograma con las fechas de reporte a los entes de control y los tipos de reporte: Mensual, Trimestral, Anual.
 DIAN, Contaduría general, SUPERSALUD (Mensuales y Anuales)
2. Calendarios tributarios (DIAN, Municipios)
3. Control diario a la información recibida de las diferentes dependencias </t>
  </si>
  <si>
    <t xml:space="preserve">1. Seguimiento y verificación constante </t>
  </si>
  <si>
    <t xml:space="preserve">1. Falta de gestión de las áreas, (No cumplen los requerimientos a tiempo)
2. Dificultad de comunicación entre las áreas 
</t>
  </si>
  <si>
    <t>1. Herramienta de información financiera (Estado de Resultados Integral - ERI, Patrimonio Adecuado, Ejecución presupuestal, EBITDA, LMA, entre otros)
2. Informe financiero anual (Publicado en la página web)
3. Análisis mensual de la información relacionada con los informes financieros 
4. Escalas de validación de los informes.
5. Equipo de trabajo fortalecido (2 auxiliares, profesional de apoyo)</t>
  </si>
  <si>
    <t xml:space="preserve">1. Seguimiento y análisis para hacer ajustes a tiempo </t>
  </si>
  <si>
    <t xml:space="preserve">Se hace la respectiva verificación, corrección y reenvío </t>
  </si>
  <si>
    <t>Inconsistencias en el registro de la información contable por el nuevo sistema transaccional</t>
  </si>
  <si>
    <t>Analizando las bases de datos inconsistentes y reportándolas a TI.</t>
  </si>
  <si>
    <t>1. Afectación en la información contable, tributaria, rte fuente, estados financieros y en las bases fiscales
2. Sanciones por corrección por no detección a tiempo 
3. Inconsistencias de la información para los entes de control
4. Retrasos en el cierre contable y en la generación de informes y reportes</t>
  </si>
  <si>
    <t>1. insatisfacción con la prestación del servicio.
2. Mala atención en red hospitalaria.
3. Demora en autorizar servicios ordenados por prestador.
4. Información negativa de la EPS en medios de comunicación</t>
  </si>
  <si>
    <t>Actualización base de datos para mantener vigente la afiliación
Búsqueda activa de afiliados con Movilidad descendente con campañas masivas en empresas.
Plan de acción: Disminución de PQRD</t>
  </si>
  <si>
    <t>1. Mala atención en salud (Falta de oportunidad en las citas, entrega de medicamentos, mala contratación con la red)
2. Incertidumbre en cuanto a la liquidación de la organización
3. Escándalos financieros
4. Hackeo de sitios web</t>
  </si>
  <si>
    <t>1. Falta de credibilidad en la marca
2. Pérdida de afiliados (área metropolitana)
3. Pérdida de valor económico</t>
  </si>
  <si>
    <t xml:space="preserve">1. Tiempos de entrega inadecuados
2. Carencia de rigor técnico, conceptual y metodológico.
</t>
  </si>
  <si>
    <t>1. Planeación y Cronograma de las actividades
2. Balanced scrore Card: Indicadores estratégicos e indicadores componentes de gestión
3. Plan Operativo Anual para verificar el desempeño en las áreas y procesos</t>
  </si>
  <si>
    <t>1.. Llamados de atención a las dependencias
2. Programación de reuniones para diversos temas a tratar</t>
  </si>
  <si>
    <t>1. Limitación de las labores administrativas
2. Retrasos en las actividades
3. Calidad de la información
4. Toma de decisiones tardías</t>
  </si>
  <si>
    <t>Lineamientos de Información conceptual y metodológica clara por parte de planeación</t>
  </si>
  <si>
    <t>1. No hay una definición clara de conceptos técnicos y metodológicos por parte de la organización</t>
  </si>
  <si>
    <t>1. No hay una planeación y direccionamiento que posibilite el desarrollo organizacional.</t>
  </si>
  <si>
    <t>1. MA-PN-01 Manual de planeación
2. Revisión bibliográfica para dar lineamientos técnicos y metodológicos</t>
  </si>
  <si>
    <t>1. Definir el direccionamiento para las metodologías a emplear</t>
  </si>
  <si>
    <t>Asesorías externas en los temas a tratar</t>
  </si>
  <si>
    <t>1. Incremento en los pagos a proveedores
2. Procesos de reclamación y recobros
3.  Procesos jurídicos</t>
  </si>
  <si>
    <t xml:space="preserve">Conciliación con los proveedores: Nota crédito 
Ajustes al proceso
</t>
  </si>
  <si>
    <t>Pagos administrativos adicionales a proveedores  por falta de actualización de inventarios, contratos, facturas, revisión de reformas físicas.</t>
  </si>
  <si>
    <t>Falsedad en los soportes de documentación de los contratos administrativos (prestación de servicios y arrendamiento)</t>
  </si>
  <si>
    <t>1. Mala intención por parte del prestador del servicio (proveedor)
2. Falta de verificación por parte de quien reciba la documentación.</t>
  </si>
  <si>
    <t>1. PD-GV-13 Procedimiento Contratos 
2 Verificación de los contratos (luego se escala a jurídica )
3. Listas de chequeo: Me determinan que documento debo presentar para realizar la contratación (Manual de Contratación)</t>
  </si>
  <si>
    <t>1. Asesoría a expertos respecto a la documentación (área jurídica)</t>
  </si>
  <si>
    <t>Interrupción en la prestación de bienes y/o servicios (transporte, aseo, servicios administrativos)</t>
  </si>
  <si>
    <t>1. Dificultades en la autorización del pago (verificación de requisitos y/o documentos)</t>
  </si>
  <si>
    <t>1. PD-GV-07 Procedimiento de transporte terrestre paciente ambulatorio
2. PD-GV-15 Procedimiento transporte pacientes aéreo
3. Seguimiento y entrega oportuna de la documentación al área de tesorería</t>
  </si>
  <si>
    <t xml:space="preserve">Conocer como es el proceso plan de pago (acuerdos entre las áreas financieras y gestión administrativa)   </t>
  </si>
  <si>
    <t>1. PD-GV-03 Procedimiento de bienes y activos fijos
2. Visitas y base de datos a los coordinadores donde se informa que hace falta en las sedes
3. Plan de mejoramiento inspecciones de salud y seguridad en el trabajo</t>
  </si>
  <si>
    <t xml:space="preserve">1. Verificación y necesidades respecto a la normatividad
</t>
  </si>
  <si>
    <t xml:space="preserve">Inventario de los recursos de las sedes por parte de gestión administrativa (Base de datos) </t>
  </si>
  <si>
    <t>Perdida, deterioro de la información física y/o documental e inoportunidad en el préstamo de expedientes (Archivo sede principal)</t>
  </si>
  <si>
    <t>1. Repercusiones jurídicas y legales de una gestión administrativa
2. Pérdidas económicas
3. Perdida de información
4. Falta de soporte y retrasos a respuesta de informes tramites y auditorias</t>
  </si>
  <si>
    <t>1. Fortalecer los procesos y controles de la documentación
2. Definir un control ambiental (condiciones locativas)
3. Seguimiento y revisión en los prestamos
4. Auditoria de ingreso de la información</t>
  </si>
  <si>
    <t>1. Retrasos en la gestión operativa documental</t>
  </si>
  <si>
    <t>1. Seguimiento periódico al contrato</t>
  </si>
  <si>
    <t>Informe de supervisión y reuniones de seguimiento</t>
  </si>
  <si>
    <t>1. Falta de notificación por parte de las áreas en la compra de activos al área administrativa para el registro e inclusión en el inventario.
2. Falta de comunicación y coordinación entre las áreas
3. Falta de control en las decisiones de compra (Alta dirección) 
4. Claridad en las necesidades de compra</t>
  </si>
  <si>
    <t>1. Seguimiento de las compras aprobadas por el comité de contratación
2. Aplicación constante del manual de contratación y procedimiento seguimiento de activos físicos</t>
  </si>
  <si>
    <t xml:space="preserve">1. tramites internos (Tipo de contrato parametrizado - firmado), 
2. Conocimientos y actualización, habilidades competencias-ejecución y confiabilidad de procesos.
3. Alta carga laboral 
4.Inestabilidad en la planta de cargos 
5. alta rotación de personal: (curva de aprendizaje con aumento en la posibilidad de errores en la gestión de auditoría). </t>
  </si>
  <si>
    <t>1. Pérdida de valor del dinero en el tiempo.
2. Respuestas extemporáneas no recibidas por el prestador. 
3. Pérdida económica, afectación del buen nombre institucional, pérdida de confianza en la institución. 
4. Desconocimiento del valor del costo médico, desequilibrio financiero que afecta la suficiencia patrimonial.</t>
  </si>
  <si>
    <t xml:space="preserve">1. tramites internos (Tipo de contrato parametrizado - firmado), 
2. Conocimientos y actualización, habilidades competencias-ejecución y confiabilidad de procesos.
3. Alta carga laboral 
4. Inestabilidad en la planta de cargos - 
5. alta rotación de personal: (curva de aprendizaje con aumento en la posibilidad de errores en la gestión de auditoría). </t>
  </si>
  <si>
    <t>Comunicado a los diferentes áreas que impactan los resultados del proceso</t>
  </si>
  <si>
    <t>1. Alta carga laboral (facturas para auditar y ejecutar). 
2. Dificultades en la capacidad de respuesta. 
3. Disparidad entre la carga de gestión administrativa y la capacidad de respuesta real del equipo de trabajo en funciones de supervisión, monitoreo y control.)</t>
  </si>
  <si>
    <t>1. Desviación de los objetivos misionales del área.
2. reprocesos en la gestión de auditoría.
3. Pérdida económica</t>
  </si>
  <si>
    <t>Capacitación al personal.</t>
  </si>
  <si>
    <t xml:space="preserve">1. Mala intención, aprovechamiento del cargo, falta de controles, supervisión y acompañamiento </t>
  </si>
  <si>
    <t>1. Perdida económica y detrimento patrimonial.
2. Apropiación indebida de información confidencial en cuanto a contratos, facturación, porcentajes de glosa.</t>
  </si>
  <si>
    <t>Llamados a descargos, comunicados a la red prestadora de servicios.</t>
  </si>
  <si>
    <t xml:space="preserve">1. Falta de conocimiento de la red (desconocen)
2. Monopolio de prestadores
3. Falta de interés en contratación con Savia Salud EPS
</t>
  </si>
  <si>
    <t>1. Falta de atención en salud
2. Sobrecostos
3. Demandas (Tutelas, PQRD)
4. Pagos anticipados que afectan el flujo de caja</t>
  </si>
  <si>
    <t xml:space="preserve">1. Tener programación de red acorde al perfil poblacional (caracterización, demanda)
2. Chequeo mensualmente a la red de prestadores
3.OD-RS-10 Propuesta de conformación y organización de las redes prestadores (Análisis de suficiencia de red)
4. Invitaciones y cronograma para la conformación de la red pública y privada
</t>
  </si>
  <si>
    <t>1. Notificación por escrito del incumplimiento de las obligaciones del contratista
2. Si persiste el incumplimiento se produce una suspensión de pagos mientras se soluciona la situación
3. Si es incumplimiento prolongado se produce se realiza una terminación unilateral de contrato
4. Plan de contingencia con una red alterna</t>
  </si>
  <si>
    <t>1. Comprar servicios ofertados sin la debida planeación, al valor que determinen los contratistas y sin analizar la suficiencia de red requerida 
2. Sobrecostos en la atención, compras a valores de mercado de  prestadores, no se estandarizan los códigos propios y paquetes</t>
  </si>
  <si>
    <t>1. Actualización de estatutos, políticas y procedimientos
2. Revisión de los formatos presentados por la red previa a la contratación y parametrización de los servicios</t>
  </si>
  <si>
    <t xml:space="preserve">Revisión de códigos y tarifas
Renegociación de los servicios y tarifas pactadas con la red de prestadores
</t>
  </si>
  <si>
    <t>Entrega incompleta e inoportuna de los tratamientos terapéuticos de la población afiliada</t>
  </si>
  <si>
    <t>1. Incapacidad temporal o permanente
2. Insatisfacción del usuario
3. Procesos legales (Insatisfacción del usuario)
4. Tutelas
5. Afectación de la imagen y marca
6. Sobrecostos</t>
  </si>
  <si>
    <t xml:space="preserve">1.Inoportunidad en los pagos a proveedores
2. Inadecuada planeación del inventario por parte del operador logístico
3. Desabastecimiento de materias primas
4. Errores en la generación de las autorizaciones
5. Inadecuada supervisión de contratos
6. Inadecuado seguimiento en la prestación del servicio
</t>
  </si>
  <si>
    <t>1. Gestión directa con COHAN a través del regente de farmacia de PQRD para la entrega dentro de las 48 horas del faltante.
2. Entrega en el domicilio del paciente o del usuario de los medicamentos e insumos
3. Reuniones de contingencia con los operadores logísticos.
4. Reuniones de las áreas de medicamentos y atención al usuario para la gestión de la PQRSF.</t>
  </si>
  <si>
    <t>Inadecuada supervisión de contratos de proveedores, medicamentos, dispositivos médicos e insumos</t>
  </si>
  <si>
    <t>1. Sanciones legales y demandas contractuales (Por Incumplimiento a las cláusulas)
2. Sobrecostos en la atención: por compras a valores de mercado elevados.
3. Detrimento patrimonial.</t>
  </si>
  <si>
    <t>1. Validar las cláusulas contractuales y garantizar su cumplimiento. (Supervisores de medicamentos).
2. Reuniones de contingencia entre la EPS y el prestador.</t>
  </si>
  <si>
    <t>Inadecuada parametrización de productos farmacéuticos</t>
  </si>
  <si>
    <t>1. Estancias prolongadas
2. Sobrecostos
3. Reprocesos
4. Procesos legales (Demandas, Tutelas)
5. Muerte - paciente 
6. Colapso del área de autorizaciones y cuentas medicas debido a la falta de comunicación de los cambios en la parametrización de los servicios</t>
  </si>
  <si>
    <t>1. Fuente principal de información con errores (INVIMA)
2. Errores de interpretación por parte del colaborador
3. Falta de seguimiento y control de proceso
4. Errores en la negociación de tarifas con prestadores
5. Falta de programa de capacitación al personal en temas relacionados con parametrización de productos farmacéuticos
6. Errores en la asignación de priorización a los productos farmacéuticos (aumenta de acuerdo con el costo)
7. Falta de estandarización del proceso
8. Falta de divulgación del proceso de parametrización a los procesos transversales</t>
  </si>
  <si>
    <t xml:space="preserve">1. Se realiza una solicitud oficial con los errores evidenciados en la parametrización  a la coordinación y analista de parametrización para el ajuste oportuno.
</t>
  </si>
  <si>
    <t>1. Inadecuado desarrollo del programa de Farmacovigilancia y tecnovigilancia
2. Falta de articulación de los prestadores con los programas de Farmacovigilancia y tecnovigilancia
3. Falta de seguimiento y control de los programas de seguimiento fármaco terapéutico
4. Falta de metodología de trabajo y planeación 
5. Falta de articulación con las otras áreas para el desarrollo en las intervenciones
6. Falta de recurso humano para garantizar la cobertura del programa</t>
  </si>
  <si>
    <t xml:space="preserve">1. Análisis de las fallas y retroalimentación retrospectiva a nivel institucional y con la red de prestadores. </t>
  </si>
  <si>
    <t>Inoportunidad en la respuesta en la solicitud de tecnologías NO PBS</t>
  </si>
  <si>
    <t>1. Inoportunidad en el tratamiento terapéutico
2. Cancelación del procedimiento
3. Insatisfacción del usuario
4. Afectación del estado de salud del paciente y Muerte
5. Reprocesos
6. Procesos legales: tutelas, desacatos
7. Multas y sanciones 
8. Perdida de usuarios
9. Afectación de la imagen institucional</t>
  </si>
  <si>
    <t>1. Sensibilización y retroalimentación del equipo para mejoras en el proceso
2. Reasignación de actividades para optimizar el proceso
3. Estrategias de choque (Omisión de revisión de no tramites a los evaluadores reasignación de moléculas, se omite el envío de los casos derivados de la revisión de negados para bajar la carga operativa del personal).</t>
  </si>
  <si>
    <t>1. Los desarrollos de los aplicativos son básicos.
2. Sistemas de información insuficientes para la satisfacción de las necesidades operativas del proceso de la organización
3. Error humano en el desarrollo y ejecución del proceso
4. Inadecuada planeación del proceso</t>
  </si>
  <si>
    <t>1. Sanciones penales, disciplinarias y fiscales.
2. Amonestación
3. Pérdida económica y de
4. imagen institucional,
5. Reprocesos</t>
  </si>
  <si>
    <t xml:space="preserve">
Solicitud de acompañamiento al área de TI para asesoría técnica en cuanto al problema identificado.
</t>
  </si>
  <si>
    <t>Error en la autorización de los servicios solicitados</t>
  </si>
  <si>
    <t>1. Mala digitación desde el solicitante
2. No contar con sistema compartido con los prestadores</t>
  </si>
  <si>
    <t>1. Reprocesos que acarrean problemas de oportunidad, realización de servicios no pertinentes, complicaciones en el estado de salud del afiliado</t>
  </si>
  <si>
    <t>1. Proceso de pertinencia y análisis de justificación de lo solicitado.
2. Solicitud de ampliación de la solicitud cuando no concuerda</t>
  </si>
  <si>
    <t>1. Definición  de perfiles de acuerdo a un nivel de autorización por valor y tipo de prestación.
2. Contar con un sistema en línea con los prestadores.</t>
  </si>
  <si>
    <t>1. Anulación del servicio erróneamente autorizado
2. Devolución del servicio solicitado al solicitante cuando se encuentra el error.</t>
  </si>
  <si>
    <t>1. Anulación del servicios fraudulentamente autorizado. 
2. Procesos disciplinarios a que de lugar la acción.</t>
  </si>
  <si>
    <t>1. Aplazamiento de la asamblea para una segunda convocatoria (obligatoria)
2. Vulnerabilidad al derecho de los socios (art 422 código de comercio)</t>
  </si>
  <si>
    <t>1. Cronograma establecido previamente
2. funcionario designado para unas funciones específicas (citar asamblea)</t>
  </si>
  <si>
    <t>1. Órdenes de arresto 
2. Sanciones por incumplimiento de fallos de 
3. Tutelas: gerente - junta directiva
4. Impacto reputacional e imagen</t>
  </si>
  <si>
    <t>1. PD-GJ-05 Procedimiento de atención a los trámites de tutelas con descripción de actividades
2. Seguimientos indicadores del proceso, calidad, Supersalud.
3. Sistema de Gestión Jurídica - SGJ. (Tener la base de datos actualizada con una calidad del dato confiable) 
4. Herramienta para el manejo de tutelas (Sistema Integral de Gestión de Tutelas)</t>
  </si>
  <si>
    <t>1. Pago anticipado
2. Desarrollo de software para el control y seguimiento</t>
  </si>
  <si>
    <t>Inoportunidad en la respuesta de demandas de reparación directa</t>
  </si>
  <si>
    <t>1. Fallos en contra
2. Pérdidas económicas</t>
  </si>
  <si>
    <t>Exigencia de pólizas a los contratos</t>
  </si>
  <si>
    <t>1. Falta de planeación en la elaboración de los contratos por parte de las dependencias.
2. No hay un rigor técnico y metodológico para la elaboración del contrato.
3. Inadecuada negociación entre Asegurador, Red de prestadores, proveedores.</t>
  </si>
  <si>
    <t>1. Errores en la elaboración de los contratos
2. Sanciones legales y económicas (Por Incumplimiento a las cláusulas)
3. Afectación del cubrimiento de pólizas contractuales y provisión del gasto (Valor gastado vs valor pactado en el contrato).
4. Inoportunidad en la solicitud de contratos
5. Falta de legalización oportuna de los contratos</t>
  </si>
  <si>
    <t xml:space="preserve">1. MA-GJ-01 Manual de contratación
2. PD-GJ-02 Procedimiento soporte Jurídico Contractual
3. Semaforización y alertas de terminación de contratos
4. Informes de supervisión de contratos que se retroalimentan a los líderes de procesos
5. Capacitación a los supervisores en términos contractuales
</t>
  </si>
  <si>
    <t>1. Las áreas mejoren su proceso de planeación</t>
  </si>
  <si>
    <t xml:space="preserve">1. Pérdidas económicas
2. Daño a la reputación
3. Consecuencias legales, sanciones (Administrativas, fiscales y disciplinarias
</t>
  </si>
  <si>
    <t>1. Auditoria que se les hace a las autorizaciones: Comparación diagnóstico vs servicio. (Documentarlo)
2. Informe de las auditorias
2. Revisión a la calidad de la respuesta, Analista a cargo. (Documentarlo).
3. Control en la calidad, ejemplo: que las ordenes si corresponda con recobro y el servicio sea NO PBS.</t>
  </si>
  <si>
    <t>No se han registrado en el momento.</t>
  </si>
  <si>
    <t>Beneficios económicos por transporte a través de reembolsos</t>
  </si>
  <si>
    <t>1. Pérdidas económicas
2. Daño a la reputación
3. Consecuencias legales, sanciones (Administrativas, fiscales y disciplinarias)
4. Soportes falsos para el cobro de lo no debido</t>
  </si>
  <si>
    <t>1. Revisión aleatoria (si tiene fallos, los recibos)
2. Revisión del visto bueno por parte de la coordinadora de gestión jurídica y firma de la analista administrativa del proceso o en su defecto del abogado encargado de las tutelas. (Documentarlo)
3. Chequeo en tesorería</t>
  </si>
  <si>
    <t>1. Mala fe
2. Dolo 
3. Culpa 
4. Manual de contratación desactualizado 
5. Gestión de los responsables de las áreas</t>
  </si>
  <si>
    <t>1. Capacitación a los supervisores en términos contractuales y línea ética
2. Código de ética y bueno gobierno. (Control organizacional)</t>
  </si>
  <si>
    <t>Dadivas, sobornos en beneficio personal. (Tomar decisiones ajustadas a intereses propios o de terceros durante la ejecución del contrato)</t>
  </si>
  <si>
    <t>1.MA-GJ-01 Manual de contratación
2. Capacitación a los supervisores en términos contractuales y línea ética</t>
  </si>
  <si>
    <t>1. Autorización de todos los pagos al contrato sin haber ejecutado la totalidad de las actividades pactadas para favorecer los intereses particulares del supervisor o del contratista</t>
  </si>
  <si>
    <t>1. Sanciones legales y demandas contractuales (por incumplimiento a las cláusulas)
2. Sobrecostos en la atención, compras a valores de mercado de prestadores, no se estandarizan los códigos propios y paquetes
3. Afectación del cubrimiento de pólizas contractuales y provisión del gasto (Valor gastado vs valor pactado en el contrato).
4. Pagos anticipados que afectan el flujo de caja</t>
  </si>
  <si>
    <t>Auditoría interna general</t>
  </si>
  <si>
    <t>1. Retraso en la implementación del modelo / bajo interés de la Red en trabajar de manera conjunta e integrada</t>
  </si>
  <si>
    <t xml:space="preserve">1. MD-GR-01 Modelo de atención en salud con enfoque integral
2. Análisis de indicadores que miden la implementación del modelo.
3. Intervenciones directas en la EPS y red de prestadores </t>
  </si>
  <si>
    <t>1. Cada uno de los programas de salud están documentados 
2. Gestión y seguimiento bases de datos (Excel)
3. Los programas están gerenciados por un líder idóneo</t>
  </si>
  <si>
    <t>1. Priorizar el paciente y sus atenciones médicas
2. Plan de mejora</t>
  </si>
  <si>
    <t>Bajo cumplimiento de actividad de PEDT (Protección Específica y detección Temprana)</t>
  </si>
  <si>
    <t>1. Captación tardía de pacientes enfermos
2. Incumplimiento normativo
3. Puede aumentar la discapacidad en los usuarios 
4. Generar altos costos para la EPS</t>
  </si>
  <si>
    <t xml:space="preserve">1. No hay mejoría e impacto en indicadores de alto costo
2. Potencialmente afecta redistribución de recursos </t>
  </si>
  <si>
    <t>Insuficiente gestión de los eventos de interés de salud pública</t>
  </si>
  <si>
    <t xml:space="preserve">1. MA-GR-01 Manual de salud pública
2. Monitoreo mensual a los indicadores
Incentivos
3. Reuniones con gerentes de la red prestadora
(Líderes de salud pública y vigías)
4. Indicadores trazadores sobre la red de prestadores </t>
  </si>
  <si>
    <t>1. FO-GT-08 Formato Calendario de Obligaciones Legales y Administrativas COLA
2. Cronograma 
3. Plan de trabajo  - compromisos
4. Actualización de los estatutos se radica ante la dirección territorial de Antioquia (Condiciones) - Acta
5. Por parte de la EPS se dan lineamientos conceptuales y técnicos 
6. PD-GC-08 Procedimiento de participación social - Asociación de usuarios
7. PD-GC-09 Procedimiento de participación social - Capacitación a usuarios</t>
  </si>
  <si>
    <t>1. Notificaciones a través del correo
2. Llamadas permanentes al presidente de la asociación
3. Intermediación con otras organizaciones (personería y DSSA) para acercar y facilitar</t>
  </si>
  <si>
    <t xml:space="preserve">Correo y notificación de no realización de la reunión. (No cumplimiento de los estatutos)
</t>
  </si>
  <si>
    <t>1. Mejoramiento del sistema de información
2. Mejorar la comunicación en las áreas
3. Pertinencia en las órdenes y continuidad y claridad en las contrataciones</t>
  </si>
  <si>
    <t xml:space="preserve">1. Falta de comunicación de los procesos (Requiere de otros procesos para la respuesta efectiva)
2. Gran volumen de PQRD
3. Problemas técnicos del sistema de información
4. Personal insuficiente para la gestión de los casos
5. No contar con la corresponsabilidad y con el objeto contractual por parte de la red prestadora
6. Tiempos prolongados de respuesta en la solución de las PQRSF por parte de las áreas
</t>
  </si>
  <si>
    <t>1. Parametrización errada de las variables que permite clasificar y tipificar adecuadamente las PQRD (Sistema de información)
2. Gestión de las PQRD y direccionamiento de estas a las dependencias encargadas.</t>
  </si>
  <si>
    <t>1. Sesgo en la información
2. Toma de decisiones oportunas
3. Direccionamiento efectivo que dilata las respuestas
4. Derechos de petición, desacatos, tutelas</t>
  </si>
  <si>
    <t>El área de atención al usuario es transversal, se pretende que se vincule un sistema de información ágil y eficiente que permita la gestión de la PQRD.</t>
  </si>
  <si>
    <t>1. Superar el estándar y cumplir una meta
2. Manipulación de la información directa por parte del colaborador en las respuestas del usuario</t>
  </si>
  <si>
    <t>1. Procesos disciplinarios: Colaborador
2. Pérdida de credibilidad al interior de la compañía
3. Pérdida de confianza
4. Calidad del dato
5. Afectación de la toma de decisiones
6. Acciones que se pueden determinar en planes de mejora</t>
  </si>
  <si>
    <t>1. Divulgar el informe de satisfacción en la página web: para fácil acceso por parte del usuario
2. Se define el alcance y los actores que aplican la encuesta
3. Aumento la muestra significativa</t>
  </si>
  <si>
    <t>Gestionar servicios a un usuario para beneficiar a terceros (liga asociación de usuarios) (económicos, políticos)</t>
  </si>
  <si>
    <t>1. Procesos disciplinarios: Colaborador
2. Pérdida de credibilidad al interior de la compañía
3. Pérdida de confianza
4. Estrés laboral
5. Inoportunidad en las funciones asignadas</t>
  </si>
  <si>
    <t xml:space="preserve">1. Monitoreo de los casos que ingresan por los canales realmente ofertados. Bitácora hoja de ruta: Mide la efectividad del trabajo de las auxiliares.
2. Instructivo de seguimiento auxiliares de atención al usuario (Falta aprobación de calidad)
3. Validación de la oportunidad en la radicación de los casos
</t>
  </si>
  <si>
    <t>1. Sensibilización de veedores y asociación a realizar el debido proceso</t>
  </si>
  <si>
    <t>Riesgo de Lavado de Activos y Financiación del Terrorismo.</t>
  </si>
  <si>
    <t>1. Ajuste de intereses particulares sustentados en beneficios propios.</t>
  </si>
  <si>
    <t>1. Capacitar al personal encargado en las herramientas de reporte.
2. Verificar técnicamente los reportes de información.</t>
  </si>
  <si>
    <t xml:space="preserve">1. Desarticulación de la información divulgada por parte de otras dependencias.
CE: 2. Intereses particulares      </t>
  </si>
  <si>
    <t xml:space="preserve">1. Realizar sensibilizaciones con los funcionarios y los contratistas de la entidad en  relación a las funciones de comunicaciones                                              
2. Mesas de trabajo de confidencialidad de la información                                                                        3. Realizar reuniones junto con la Alcaldía Mayor con relación a los lineamientos de la divulgación de la información  </t>
  </si>
  <si>
    <t>1. Acciones judiciales frente a la entidad
2. Investigaciones disciplinarias</t>
  </si>
  <si>
    <t>1. Manejo de bases de datos por parte de funcionarios que puedan efectuar un mal uso de los datos contenidos en las bases de información.
CE: 2. Uso indebido por parte de usuarios externos a quienes se les confía el uso de bases de datos.</t>
  </si>
  <si>
    <t>1. Anonimizar las bases de microdatos de manera que no se permita identificar los individuos o empresas contenidas en las bases de datos.
2. Compartir la información con agentes externos mediante la suscripción de actas de entrega, la cual debe ser suscrita por los responsables del manejo de la información. 
3. Permitir el acceso a las bases de microdatos solamente a los profesionales designados para realizar el procesamiento de las bases estadísticas, mediante la creación de perfiles de acceso (lectura, cambios limitados, control total, etc.)</t>
  </si>
  <si>
    <t>1. Errores de consolidación en el informe estadístico.
2. Voluntad de amañar un resultado
CE: 3. Intereses particulares de gremios, asociaciones, entre otros</t>
  </si>
  <si>
    <t>1. Crear un instrumento de seguimiento y verificación de información que se publica en el observatorio de desarrollo económico.</t>
  </si>
  <si>
    <t>1. Ausencias de procedimientos
2. Interés particular de los funcionarios hacia terceros
CE: 3. Intereses particulares de gremios, asociaciones, grupos políticos y otros.
4. Presión de grupos de interés</t>
  </si>
  <si>
    <t>1. Perdida de credibilidad y/o confianza de las partes interesadas o ciudadanía
2. Afecta la imagen de la entidad.
3. Procesos disciplinarios y legales</t>
  </si>
  <si>
    <t>1. Estandarización de procedimientos
2. Controlar las convocatorias de grupo poblacionales de acuerdo con los compromisos de la entidad.</t>
  </si>
  <si>
    <t>1. Interés del funcionario que da respuesta a las solicitudes, peticiones, quejas y reclamos 
2. Multiplicidad de responsables de PQRS - No centralización de la información que ingresa
CE: 3. Falta de información de contacto de los peticionarios</t>
  </si>
  <si>
    <t>1. Pérdida de confianza de las partes interesadas o ciudadanía
2. Afecta la imagen de la entidad.
3. Sanciones disciplinarias</t>
  </si>
  <si>
    <t>1. Realización de rendición de cuentas 
2. Realizar espacios de diálogos con la ciudadanía.</t>
  </si>
  <si>
    <t>1. No reconocer los procesos por parte de los funcionarios  para la participación del ciudadano.
2. Rendición de cuentas a la ciudadanía ilimitada.
3. Ocultamiento de la información.
4. Convocatorias limitadas para la participación de la ciudadanía
CE: 5. intereses particulares</t>
  </si>
  <si>
    <t>1. Intereses particulares de los funcionarios en el proceso de contratación.
2. Procesos deficientes de la planeación
CE: 3. Intereses particulares de gremios, asociaciones, entre otros
4.Tráfico de influencias</t>
  </si>
  <si>
    <t>Suministrar a terceros la información de los clientes de la Compañía, sin su autorización incumpliendo la reserva de información</t>
  </si>
  <si>
    <t>1. Pérdida de credibilidad y/o confianza de las partes interesadas o ciudadanía
2. Afecta la imagen de la entidad.
3. Procesos disciplinarios y legales</t>
  </si>
  <si>
    <t>1. Capacitación en prevención al personal que integra la dirección
2. Conocimiento de manuales y normas contractuales 
3. Auditorías y seguimientos</t>
  </si>
  <si>
    <t xml:space="preserve">1. Actualización y socialización del procedimiento de Gestión Documental
2. Publicación permanente de documentos contractuales vigentes en las plataformas pertinentes, (Alfresco)
3. Verificación y seguimiento a control de documentos de Gestión contractual.
4. Seguimiento permanente a los procedimientos de las áreas conforme al SIG y la norma.
</t>
  </si>
  <si>
    <t>1. Capacitación en prevención al personal
2. Conocimiento de las normas de gestión documental 
3. Auditorías y seguimientos.</t>
  </si>
  <si>
    <t>1. Actualización y socialización del procedimiento de Gestión Documental                                          
2. Publicación de la información digitalizada en Plataformas o servicios de cloud, para mantener la memoria documental activa. 
3. Seguimiento a los documentos con base a la norma de gestión documental.                                                                                                                                                                                      4. Seguimiento al archivo físico de los documentos en atención a los protocolos de gestión documental.</t>
  </si>
  <si>
    <t>Aprobar operaciones que no correspondan con los límites establecidos por la compañía en materia de montos y/o plazos (Junta Directiva)</t>
  </si>
  <si>
    <t>1. Plan de Contratación 
2. Actas de comité de contratación
3. Lineamientos Jurídicos</t>
  </si>
  <si>
    <t xml:space="preserve">1. Interés del funcionario a participar en estudios previos donde se puede beneficiar personalmente o a terceros.  
CE: 2. Presión de empresas privadas a funcionarios públicos para obtener beneficios para sus empresas                </t>
  </si>
  <si>
    <t xml:space="preserve">1. Procurar que exista pluralidad de cotizantes y oferentes en los diferentes procesos de contratación                                                                                                                                                                                                        
2. Realizar un buen estudio de mercado a las diferentes empresas postuladas 
</t>
  </si>
  <si>
    <t xml:space="preserve">1. Interés del funcionario a participar en estudios previos donde se puede beneficiar personalmente o a terceros
CE: 2. Presión de empresas privadas a funcionarios públicos para obtener beneficios para sus empresas             </t>
  </si>
  <si>
    <t>1. Plan de Contratación                                
2. Actas de comité de contratación
3. Lineamientos Jurídicos</t>
  </si>
  <si>
    <t xml:space="preserve">1. Procurar que exista pluralidad de cotizantes y oferentes en los diferentes procesos de contratación                                                                                                                                                                                                        
2. Realizar un buen estudio de mercado a las diferentes empresas postuladas </t>
  </si>
  <si>
    <t>Permanente, de acuerdo con elaboración de estudios previos</t>
  </si>
  <si>
    <t>Incumplimiento de los tiempos definidos por entes regulatorios para presentación de informes SARLAFT (UIAF, SUPERSALUD)</t>
  </si>
  <si>
    <t xml:space="preserve">
1. Dificulta para un control y seguimiento. 
2. Contratación de terceros no idóneos para el desarrollo de las actividades.                                       
3. Ineficiencia en el uso de los recursos públicos </t>
  </si>
  <si>
    <t>1. Dar continuidad a los procesos y procedimientos  de control contractual establecidos por la entidad</t>
  </si>
  <si>
    <t xml:space="preserve">1. Depuración de las bases de datos de acuerdo con el requerimiento de la empresa solicitante                                                                   </t>
  </si>
  <si>
    <t>1. Favorecimiento a los beneficiarios que no cumplan con el perfil descrito en las convocatorias.
CE: 2. Que los beneficiarios de los créditos no utilicen los recursos del préstamo para el destino al cual se otorgó el financiamiento.</t>
  </si>
  <si>
    <t>1. No aprovechamiento de los recursos de crédito y de la educación financiera por parte de las empresas para el desarrollo del crecimiento económico.
2. Bajo impacto en la generación de ingresos y empleo.     
3. Incumplimiento del retorno al crédito.</t>
  </si>
  <si>
    <t>1. Comités de Control de Seguimiento a los convenios.
2. Informes mensuales de ejecución de los convenios de financiamiento por parte de los asociados.</t>
  </si>
  <si>
    <t>1. Ajustar las tablas de retención documental con base en los conceptos emitidos por el archivo de Bogotá
2. Levantar los inventarios de los expedientes tanto en archivos de gestión como en central utilizando el formato único de inventario
3. Contratar o vincular al personal con formación en archivística para los archivos de gestión y central</t>
  </si>
  <si>
    <t>1. Ausencia de tablas de retención documental para la clasificación y control de producción de documentos.
2. Falta de competencias y compromiso institucional del Talento Humano.
3. Carencia de infraestructura física, y tecnológica, y falta de dotación de materiales.
4. Extravió deliberado de documentos para favorecimiento propio o de terceros.
5. Falta de instrumentos para el control de entrega, consulta y préstamo de documentos.
CE:6. Ingreso de personal ajeno a los archivos de la dependencia
7. Extravió deliberado de documentos para favorecimiento de terceros.</t>
  </si>
  <si>
    <t xml:space="preserve">1. Sanciones e inhabilidades, procesos disciplinarios relacionados a la pérdida de elementos de la entidad.
2. Dificultad o retraso del cumplimiento de objetivos por falta de pérdida de elementos.
</t>
  </si>
  <si>
    <t xml:space="preserve">1. Seguimiento y verificación al archivo físico de comprobantes de movimientos
2. Verificación de inventario en sistema Vs inventario físico       
3. Seguimiento a los movimientos en el Sistema de información para la administración de inventarios (SAI)
4. Implementar estrategias de control en conjunto con la empresa de seguridad
</t>
  </si>
  <si>
    <t>1. Mantener archivo físico de movimientos actualizado.
2. Actualización de la información de inventarios en el (SAI) una vez realizada la toma física.
3. Diseñar un protocolo de seguridad para monitoreo de elementos de la entidad.
4. Actualizar procedimientos para la entrega y recepción de elementos.</t>
  </si>
  <si>
    <t>Asumir costos por concepto de impuestos no pagados, moras y sanciones de aquellos clientes que se encuentran en proceso de cobro jurídico, multas por tutelas, asumir intereses, entre otros.</t>
  </si>
  <si>
    <t>1. Sanciones disciplinarias, pecuniarias y penales.</t>
  </si>
  <si>
    <t>1. SISCO                              
2. Página del FOSYGA                          
3. RUAF - Registro Único de Afiliados.                       
4. Recepción solamente de documentos originales, no fotocopias (excepto RUT, RIT, Acta de Inicio).</t>
  </si>
  <si>
    <t>1. Ante la duda o falta de claridad en alguno de los soportes de pago al Sistema General de Seguridad Social. se realiza la consulta de los respectivos pagos en los sistemas de información FOSYGA o RUAF. 
2. Se solicitan documentos en original no fotocopias (excepto RUT, RIT, Acta de Inicio)</t>
  </si>
  <si>
    <t>1. Inadecuada selección del personal de la entidad                                                                                             2. Ausencia de procesos de inducción y de reinducción de las actividades a desarrollar. 
3.Incumplimiento de las funciones del cargo según el manual de funciones de la entidad                                 
4. Falta de recurso humano que apoye los procesos 
CE: 5. Rotación de recurso humano ocasionada por los cambios de administración institucional y/o políticas  de la EPS.</t>
  </si>
  <si>
    <t>1. Investigaciones disciplinarias, administrativas,  fiscales y penales
2. Sanciones disciplinarias, administrativas, fiscales y penales.                                  
3. Deficiencias en el desempeño laboral y entrega de resultados para el cumplimiento de metas institucionales.
4. Mal clima Laboral</t>
  </si>
  <si>
    <t>1. Implementar un proceso de selección adecuado 
(Aplicación de pruebas psicotécnicas y entrevista sin múltiples interpretaciones.)                                                                                       
2. Dar cumplimiento a los requerimientos de la planta de personal y manual de funciones</t>
  </si>
  <si>
    <t xml:space="preserve">1. Planta de personal,  manual de funciones  y  base de datos de funcionarios y contratistas de la entidad permanentemente actualizada acorde con las necesidades  institucionales; reporte de vacantes, retiros e ingresos al Departamento Administrativo del Servicio Civil - DASCD - , Sistema de  Información  y Gestión del Empleo Público  - SIGET, - Comisión Nacional del  Servicio Civil -   CNSC    </t>
  </si>
  <si>
    <t>1. Política de Seguridad</t>
  </si>
  <si>
    <t xml:space="preserve">1. Divulgar la política de seguridad e informática
2. Revisar y analizar las restricciones de los equipos
 </t>
  </si>
  <si>
    <t xml:space="preserve">1. Comunicar la actualización y compra de tecnología </t>
  </si>
  <si>
    <t>1. Mal uso de los equipos por parte de los funcionarios
2. Utilización de programas no autorizados
3. Equipos obsoletos</t>
  </si>
  <si>
    <t xml:space="preserve">1. Realización de mantenimiento preventivo y correctivo
</t>
  </si>
  <si>
    <t xml:space="preserve">1. No identificar claramente las necesidades de la contratación que se requiere por parte de las diferentes áreas  y mantener actualizado el Plan Anual de Adquisición.
2. No definir correctamente la modalidad de selección, ni los criterios de evaluación de los ofertas.
CE:  3. Que se presente colusión entre los oferentes 
4. Ofrecimiento de dádivas o prebendas a los funcionarios que gestionan el proceso selectivo
5. Dilatar el trámite y definición del proceso selectivo sin justificación </t>
  </si>
  <si>
    <t>1. Afectación del patrimonio público a favor de un particular                                                                                                              2. Incumplimiento con las obligaciones contractuales pactadas                                               
3. Incumplimiento de los principios y procedimientos que regulan la gestión contractual.</t>
  </si>
  <si>
    <t xml:space="preserve">1. Realizar revisiones jurídicas de los estudios previos con el fin de fijar las necesidades reales de contratación de la Entidad.  *Elaborar los pliegos de condiciones con fundamento en la normatividad vigente.                                                                                                                                      
2. Verificar el cumplimiento de la etapa precontractual para dar un adecuado y transparente proceso de contratación.
3. Realizar la verificación permanente a los cronogramas, para dar su cumplimiento.                                                    
4. Verificar idóneamente los documentos de la propuesta.                                                                                                                      
5. Evaluar las propuestas con objetividad. </t>
  </si>
  <si>
    <t>1. Realizar mesas de trabajo internas previas a la emisión del concepto jurídico solicitado, soportado en la experticia, seguimiento por parte del Jefe del área y revisión permanente de la normatividad y jurisprudencia reportada por sistemas virtuales de actualización jurídica.
2. Participación de capacitaciones, talleres o reuniones similares realizadas por SAVIASALUD EPS - S.A.S. o por otras Entidades.</t>
  </si>
  <si>
    <t xml:space="preserve">1. Sistema Alfresco. 
2. Control de préstamo de expedientes de contratos. 
3. Continuidad del apoderado  </t>
  </si>
  <si>
    <t xml:space="preserve">1. Defender los derechos e intereses del SAVIA SALUD EPS - S.A.S, en relación con los actos, hechos omisiones u operaciones que expida, realice o en que incurra o participe la EPS. </t>
  </si>
  <si>
    <t>1. Perdida de documentación necesaria para ejercer la debida representación de la EPS  en materia probatoria. 
2. Falta de continuidad del apoderado judicial</t>
  </si>
  <si>
    <t>1. Desconocimiento de las normatividad
2. Información adulterada
3. No cumplir con el objetivo principal de la Auditoría SARLAFT.
CE: 4. Falta de conocimiento de los temas propios de la Oficina de Control Interno del personal asignado a la oficina de Control Interno (Contratistas).</t>
  </si>
  <si>
    <t>1. Investigaciones disciplinarias 
2. Sanciones y compulsa de copias a autoridades competentes.</t>
  </si>
  <si>
    <t>1. Plan Anual de Auditorías
2. Normatividad vigente
3. Matrices de Riesgos por Procesos
4. Planes de Mejoramiento (Institucional, con la Contraloría de Bogotá, con Archivo General de la  Nación, con EPS  Distrital de Ambiente)
5. Planeación específica de cada una de las auditorías a realizar</t>
  </si>
  <si>
    <t>1. Adecuada planeación de las auditorías.
2. Conocimiento adecuado de la normatividad vigente de los temas propios de la Oficina de Control Interno.</t>
  </si>
  <si>
    <t xml:space="preserve">1. Perdida de documentos                                                                                  
2 Denuncias temerarias contra el funcionario investigador                             
3. Retraso en la compilación de pruebas                                                                                   4. Vencimiento de los términos establecidos por la Ley 734 del 2002 </t>
  </si>
  <si>
    <t>1. Base de datos (cuadros en relación a las etapas del proceso disciplinario para evitar el vencimiento de los términos)                                                    
2. Cuaderno de copias</t>
  </si>
  <si>
    <t>1. Afectación y desviación en la investigación con relación a los asuntos disciplinarios                                                             2. Afectación al principio de transparencia                                                  3. Sanciones (Inhabilidades - Multas)</t>
  </si>
  <si>
    <t>1. Establecer clave en el computador de acceso                                                                                         2. Custodiar los expedientes de asuntos disciplinarios con llave de seguridad</t>
  </si>
  <si>
    <t xml:space="preserve">Asumir costos por concepto de responsabilidad civil, sanciones, etc. </t>
  </si>
  <si>
    <t>1. Toma de decisiones erróneas
2. Pérdida de credibilidad</t>
  </si>
  <si>
    <t>1. Revisión y seguimiento a los informes de los procesos desarrollada por parte del líder del proceso</t>
  </si>
  <si>
    <t xml:space="preserve">1. Revisar y validar los informes de cada uno de los procesos desarrollados </t>
  </si>
  <si>
    <t>Dificultades en el cálculo y constitución de las reservas técnicas</t>
  </si>
  <si>
    <t>1. Sanciones legales y económicas.
2. Impacto, volatilidad en los estados financieros.
3. No aprobación de la metodología para el cálculo de las reservas técnicas
4. No hay solvencia financiera (capacidad de pago a los servicios prestados no avisados a Savia Salud EPS)</t>
  </si>
  <si>
    <t xml:space="preserve">1. La expectativa salarial de las personas aspirantes a las vacantes existentes es superior con respecto a la escala salarial 
2. Escasez de algunos perfiles profesionales (Personal de Auditoría)
3. Ubicación geográfica de algunos cargos.  
4. No revisión del cumplimiento de los requisitos del perfil del cargo por parte del área de gestión humana
</t>
  </si>
  <si>
    <t>1. No entrega oportuna de toda la documentación por parte del personal al momento de la vinculación
2. Tiempos de respuesta para cubrir 
3. La no actualización de documentos por parte de los empleados</t>
  </si>
  <si>
    <t>1.Terminación del contrato durante el periodo de prueba o sin justa causa
2.Nombrar por un período de tiempo alguien encargado que conozca el proceso</t>
  </si>
  <si>
    <t>Enviar notificación solicitando documentación</t>
  </si>
  <si>
    <t>1. Recepción inoportuna de la información y/o reporte de novedades de nómina                                               
2. Falla en los sistemas de información.  
3. Falta de socialización de la documentación relacionada con la nómina y seguridad social.
4. Falta de idoneidad del personal encargado</t>
  </si>
  <si>
    <t xml:space="preserve">1. Sanciones disciplinarias.                                         
2. Multas y/o intereses de mora
3. Cargas administrativas por procesos de recuperación de dinero.                                </t>
  </si>
  <si>
    <t>1. Recuperación de los mayores valores pagados 
2. Realizando reajustes de nómina 
3. Notificación a través de un oficio.</t>
  </si>
  <si>
    <t>No afiliación y reporte de novedades de seguridad social.</t>
  </si>
  <si>
    <t>1. No prestación de los servicios a los Colaboradores y sus beneficiarios
2. Cobro de Mora por los periodos sin pago.
3. Sanciones disciplinarias.
4. Inconvenientes a largo plazo con los trámites de reconocimiento de pensión. 
5. No reconocimiento de incapacidades 
6. Sanciones impuestas por el Estado (UGPP).
7. No prestación de los servicios por parte de cada una de las entidades</t>
  </si>
  <si>
    <t>1. PD-GH-02 Procedimiento compensación y nómina
2. Control de Ingresos dos veces al mes
3. Control ingreso de personal
4. Generación de archivo de seguridad social a través de software Helisa
5. Validación adicional (plantilla de SAP)</t>
  </si>
  <si>
    <t>1. PD - GH - 05 Procedimiento evaluación de desempeño
2. Plataforma evaluación de desempeño
3. Notificación mediante correo electrónico a los jefes inmediatos</t>
  </si>
  <si>
    <t xml:space="preserve">1. El alto y creciente número asuntos disciplinarios que recibe anualmente la Jefatura de Gestión Humana.
2. Deficiencia en el seguimiento en los términos de prescripción y en el sistema de alertas y de información para evitar su concreción.
</t>
  </si>
  <si>
    <t>1. Deterioro de la imagen institucional.
2. Acciones contra la Entidad.
3. Inconformidad de los usuarios.</t>
  </si>
  <si>
    <t>Referente a la insatisfacción en el cumplimiento de los términos de ley en las respuestas a solicitudes y requerimientos externos e internos concernientes al personal de la organización</t>
  </si>
  <si>
    <t xml:space="preserve">
1. Revisión por manejo de correo electrónico Mercurio</t>
  </si>
  <si>
    <t>Responder fuera de los términos</t>
  </si>
  <si>
    <t>1. Revisión en el RETHUS (Base de datos de los profesionales de la salud en Colombia)
2. Revisión de antecedentes judiciales ante Contraloría y Procuraduría</t>
  </si>
  <si>
    <t>Realizar la inducción sin cubrir la totalidad de los colaboradores que ingresan por primera vez a la organización independientemente de su tipo de relación contractual</t>
  </si>
  <si>
    <t xml:space="preserve">1. Ingresos en las fechas no programadas por el área de gestión humana
2. No seguimiento adecuado a la plataforma del módulo de inducción. </t>
  </si>
  <si>
    <t>1. Actas de asistencia a la inducción
2. Lista de chequeo
3. Plataforma Q10
4. Programación de inducciones 2 veces al mes (ingresos de manera ordenada)</t>
  </si>
  <si>
    <t xml:space="preserve">1. MA-GH-04 Manual de selección y contratación de personal
2. Validación ante procuraduría, contraloría y policía (Certificados antecedentes judiciales)
</t>
  </si>
  <si>
    <t xml:space="preserve">1. No reporte oportuno de retiro de empleados por parte de los jefes inmediatos.
2. Dispersión geográfica en todo en el departamento </t>
  </si>
  <si>
    <t>Pago inadecuado de nóminas y prestaciones sociales (Alteración intencional en las liquidaciones de nómina o prestaciones sociales para beneficios particulares)</t>
  </si>
  <si>
    <t>1. Detrimento patrimonial 
2. Demandas
3. Pérdida de credibilidad
4. Deterioro de imagen institucional
5. Procesos disciplinarios</t>
  </si>
  <si>
    <t>Siempre se debe solucionar el caso. Conciliación entre medios y afiliados</t>
  </si>
  <si>
    <t>1. Se realiza una trazabilidad de los casos y se realizan informes a TI para escalar el caso
2. Análisis y validación de la base de datos que nos arroja el aplicativo en el momento con el consolidado de los radicados de las PQRSF
3. Reuniones y sensibilizaciones del equipo de trabajo
4. Modificación del desarrollo de la herramienta tecnológica diseñada para la administración de las PQRSF
5. Instructivo de seguimiento a las auxiliares 
6. Instructivo de la verificación de la calidad del dato /dentro del procedimiento gestión PQRSF.</t>
  </si>
  <si>
    <t>1. Actualización de la metodología 
2. Identificación de los actores de la encuesta
3. Contabilizador de encuestas: 
4. Informe bimestral
5. Formato de encuesta satisfacción
6. Monitoreo de la satisfacción del usuario</t>
  </si>
  <si>
    <t xml:space="preserve">1. Plan General de Auditorías y Programa de Auditoría (revisados y aprobados por Comité de Auditoria Interna y Auditoría Interna General).
</t>
  </si>
  <si>
    <t>Dificultad en la negociación de servicios y tarifas con los prestadores</t>
  </si>
  <si>
    <t>1. GC-2-PD03 Procedimiento de auditorías internas de calidad del SGC (pendiente por ejecución)  
2. Auditorías externas 
3. Respuestas a los entes de control
4. Seguimiento a los planes de mejora
5. GC-1-PD01-Procedimiento sistema único de habilitación
6. GC-1.1-FO37 Listado de estándares de habilitación
7. Asistencias técnicas de entes de externos</t>
  </si>
  <si>
    <t xml:space="preserve">1. GC-1.2-PG01 PAMEC
2. Cumplimiento y seguimiento al cronograma
3. Asistencias técnicas de entes de externos
4. GC-1-PD02 Procedimiento implementación del PAMEC
5. GC-1.2-FO01 Formato instrumento de implementación del PAMEC
6. Auditorías externas </t>
  </si>
  <si>
    <t>1. GC-1.2-PG01 PAMEC
2. Cumplimiento y seguimiento al cronograma
3. Asistencias técnicas de entes de externos
4. GC-1-PD02 Procedimiento implementación del PAMEC
5. GC-1.2-FO01 Formato instrumento de implementación del PAMEC
6. Auditorías externas</t>
  </si>
  <si>
    <t>1. Análisis permanente de información de perdida de afiliados.
2. Seguimiento mensual al indicador
3. Con base en los procesos del ADRES surge información respecto a las desafiliaciones y traslados - Informe mensual que se comparte con los grupos primarios
4. Análisis mensual de ingresos por UPC (Brutos, netos, restituciones y reconocimientos)
5. Seguimiento al indicador Fidelización de los afiliados
6. Seguimiento al indicador Calidad del dato
7. Procesamiento de la información de regimen subsiado afiliados: Se actualizó
8. PD-GA-O1 Procedimiento afiliación del regimen subsidiado
9. Informe mensual que sale de los grupos primarios
10. Indicadores POA (Crecimiento base de afiliados) Analisis del por que no se cumple la meta y esta discriminado por los regimenes (Contributivo y subsidiado)</t>
  </si>
  <si>
    <t>Pérdida de afiliados</t>
  </si>
  <si>
    <t>1. AU-1-PD02 Procedimiento de satisfacción del usuario.
2. FO-GC-12 Formato encuesta de satisfacción de los usuarios
3. Se realiza seguimiento y control a los indicadores (Cliente satisfecho con Savia Salud EPS, Recomendarias a tus familiares y amigos afiliarse a Savia, Has pensado cambiarte a otra EPS).
Equipos interdisciplinarios para los servicios a calificar: auditores, vigías, entre otros.
• Planilla de muestreo estratificada
• AU-12-F002 Encuesta de satisfacción de usuarios Savia Salud EPS
• Informe de satisfacción de usuarios (Cada dos meses).</t>
  </si>
  <si>
    <t>1. TI-3-PD01 Procedimiento de Gestión de Cambios para Sistema de Información.
2. Cumplimiento de la Política de Gobierno TI.
3. Gestión de la Coordinación de Arquitectura respecto a la gestión de cambios.
4. Gestión de la Coordinación de Infraestructura respecto a la gestión de cambios.</t>
  </si>
  <si>
    <t>1. MA- GF- 02 Manual de cuentas médicas
2. IN-GF-07 Instructivo conciliación de glosas
3. Invitación a las empresas para adelantar procesos de conciliación.
4. Retroalimentación al comité operativo de seguimiento a la gestión de auditoria.</t>
  </si>
  <si>
    <t>Dificultad en la  negociación de servicios y tarifas con los prestadores</t>
  </si>
  <si>
    <t>1. MA-GJ-O1 Manual de contratación y PD- RS- 11 procedimiento de contratación con prestadores de servicios de salud
2. Formatos de servicios, medicamentos e insumos (5 formatos
FO-RS-51 -52- 53- 54- 69)
3. Utilización de códigos CUPS y CUM para la compra de servicios y medicamentos
4. OD- RS- O4 Guión de direccionamiento (priorización de prestadores según servicios, oportunidad y tarifa)
5. Relacionamiento permanente y mantenimiento de los contratos (Revision de procedimientos, tarfas, incorporar servicios y tarifas de los contratos) .</t>
  </si>
  <si>
    <t>1. PD - RS - 13 Procedimiento de Auditoria para prestadores de servicios farmacéutico ambulatorio
2. Seguimiento de indicadores FENIX
3. Supervisión de contratos (FO - GJ - 09 Formato de informe mensual de supervisión)
4. PD - RS- 10 Procedimiento para las PQRD de productos farmacéuticos.
5. FO- RS- 37 Matriz de seguimiento de indicadores de servicios farmacéuticos Ambulatorios
6. Mesas de trabajo con los prestadores
7. Implementación y seguimiento a los planes de mejoramiento</t>
  </si>
  <si>
    <t>1.MA- GJ-02 Manual de supervisión e interventoría (Jurídica)
2. Estatuto de contratación. políticas de compra y procedimiento de contratación con prestadores
3. Formato de servicios, medicamentos e insumos
4. Utilización de códigos CUPS y CUM para la compra de servicios y medicamentos
5.Guion de direccionamiento (priorización de prestadores según servicios, oportunidad y tarifa)
6. PD-RS-19 Procedimiento de verificación de CUM contratados
7. FO - GJ - 07 Formato de informe mensual de supervisión de contratos de salud: (Se presentan informes de manera mensual por parte de los supervisores de contratos de medicamentos) AUDIFARMA- UNIDOSIS- COHAN)
8. Reuniones de interventoría al contrato con los proveedores. Actas de las reuniones.
9. Auditorías a la red de prestadores (Medicamentos)</t>
  </si>
  <si>
    <t>Aplicativo de MIPRES.COM. Responsable: Coordinadora de medicamentos y tecnologías en salud</t>
  </si>
  <si>
    <t>1. PD-GJ-06 Procedimiento de atención a procesos judiciales, jurisdiccionales y cobros coactivos 
2. Seguimiento permanente a demandas (manual)
3. Seguimientos indicadores</t>
  </si>
  <si>
    <t>1. MA-GV-01 Manual de gestión documental
2. PD-GV-05 Procedimiento de organización documentada
3. PD-GV-09 Procedimiento de actualización TRD
4. PD-GV-10 Procedimiento de eliminación documental
5. PD-GV-11 Procedimiento transferencia documental
6. PD-GV-12 Procedimiento de consultas y préstamo de documentos.
7. Control en la Restricciones del acceso 
8. FO-GV-12 Formato préstamo físico de documentos
9. Se cuentan con recursos físicos necesarios para la custodia 
10. Inventario documental
11. Rótulos de carpetas</t>
  </si>
  <si>
    <t>1. MA-GV-01 Manual de gestión documental
2. PD-GV-05 Procedimiento de organización documental  
3. Verificación y cumplimiento de la relación contractual (proveedor)
4. PD-GV-11 Procedimiento transferencia documental</t>
  </si>
  <si>
    <t xml:space="preserve">1. MA-GJ-01 Manual de contratación (Jurídica)
2. PD-GV-03 Procedimiento de bienes y activos fijos
3. PD-GV-14 Procedimiento de compras
4. Inventario actualizado recursos físicos de la organización 
5. Comité de contratación
6. Históricos de cotizaciones </t>
  </si>
  <si>
    <t xml:space="preserve">
Aplicativo creado para la Gestión de PQRSF. Responsable: Jefe de atención al usuario</t>
  </si>
  <si>
    <t>Diseño de nuevas transacciones, aplicativos y disposiciones en Conexiones Savia para garantizar procesos automatizados</t>
  </si>
  <si>
    <t xml:space="preserve">1. Crédito con la ADRES, el cual presta a través de la LMA, se realiza el giro directo - hay que relacionar facturas, pagares, carta de instrucciones, entre otros soportes.                                   
 2. Convocatoria General para que las IPS presentaran las propuestas a la compra de Cartera según las condiciones dadas por el Adres en la Resolución 619 de 2020 </t>
  </si>
  <si>
    <t>1. PD-GF-13 Procedimiento Recobros NO PBS                        
2. Certificación de Deuda al ente territorial.
3. Cobro Administrativo y persuasivo
(se remite la información a la secretaria general para realizar cobros coactivos Procuraduría, Supersalud).
4. Implementación de la politica de cartera (Implementada como DG-GF-01 Directiva Gerencial de pagos y manejo de cartera) (ejecutar el proceso de cobro y remitir al área juridica)</t>
  </si>
  <si>
    <t xml:space="preserve">1. PD-GH-02 Procedimiento compensación y nómina
2. FO-GH-34 Formato reporte de novedades de nómina
3. Software de nómina debidamente parametrizado - HELISA
4. Validaciones por parte de contabilidad y gestión humana
5. Fortalecimiento del Sistema Información de Nomina </t>
  </si>
  <si>
    <t>1. PD-RS-15 Procedimiento Seguimiento a Productos Farmacéuticos
2. PG- RS- 04 Programa de Farmacovigilancia
3. PG- RS- 05 Programa de Tecnovigilancia 
4. PG-RS-07 Programa Reactivovigilancia
5. FO- RS- 45 Formato de reporte de casos de Farmacovigilancia a prestadores
6. FO-RS-75 Formato consolidado de reporte efectos Indeseados RDIV
7. FO-RS-61 Formato consolidado de Reporte Evento e Incidentes Adversos
FO-RS-63 Formato verificación cumplimiento reporte trimestral en cero 
8. Mesas de trabajo con los prestadores
9. Implementación y seguimiento a los planes de mejoramiento
10. Asesoría y asistencia técnica a los prestadores
11. Auditoría a los programas de Farmacovigilancia, Tecnovigilancia y Reactivovigilancia</t>
  </si>
  <si>
    <r>
      <t>1. PD- RS -20 Procedimiento de gestión de tecnologías no PBS con preinscripción MIPRES
2. Asesoría y asistencia técnica a los prestadores
3. Capacitaciones a la red de prestadores
4. Reporte semanal a los prestadores respecto a el estado de sus solicitudes NO PBS
5. Envío de estadística MIPRES a los prestadores de manera mensual.
6. Disponibilidad de correo electrónico y chat para todo lo relacionado con inquietudes MIPRES. (Oportunidad)
7. La implementación de una nueva plataforma tecnológica para la gestión de las tecnologías no financiadas con cargo a la UPC y servicios complementarios (Control automático: Software Mipres.com)</t>
    </r>
    <r>
      <rPr>
        <b/>
        <sz val="12"/>
        <color theme="1"/>
        <rFont val="Arial"/>
        <family val="2"/>
      </rPr>
      <t xml:space="preserve">
8. Pagina web para consulta del estado de prescripciones de tecnologias NO PBS por parte de los prestadores y colaboradores de la EPS</t>
    </r>
  </si>
  <si>
    <t>1. PD-GT-01 Procedimiento evaluación independiente
2. PD-GT-02 Procedimiento evaluación Sistema de Control Interno
3. OD-GT-03 Hoja de vida del procedimiento de evaluación independiente
4. FO-GT-07 Formato programa de auditoría
5. Documentación actualizada (Guía metodológica bajo las técnicas vanguardistas).
6. Capacitación permanente sobre normas locales e internacionales en auditoría.
7. Validación del informe por otro auditor y por el director del área.
8. Adecuada formulación del programa</t>
  </si>
  <si>
    <t>Error en la elaboración del contrato o no legalización del mismo de manera oportuna</t>
  </si>
  <si>
    <t>1. Sanciones jurídicas , multas o reclamos por parte de los empleados y/o aprendices 
2.  Reprocesos en las áreas de Gestión Humana y Jurídica</t>
  </si>
  <si>
    <t xml:space="preserve">1. Atención al detalle 
2. Mal conteo o calculo de las fechas </t>
  </si>
  <si>
    <t xml:space="preserve">Se manda a elaborar otro si al contrato de trabajo para poderlo corregir. </t>
  </si>
  <si>
    <t>1. Revisión y validación por parte de gestión Humana y Jurídica 
2. Formato en Excel donde se relaciona la información para la elaboración de los contratos</t>
  </si>
  <si>
    <t>Notificación a la Gerencia.
Dejar consignada la situación en el informe y consignarlo en el plan de mejora.</t>
  </si>
  <si>
    <t>Opcion de tratamiento del riesgo "Compartir"</t>
  </si>
  <si>
    <r>
      <rPr>
        <b/>
        <sz val="11"/>
        <color theme="1"/>
        <rFont val="Calibri"/>
        <family val="2"/>
        <scheme val="minor"/>
      </rPr>
      <t>Fuente.</t>
    </r>
    <r>
      <rPr>
        <sz val="11"/>
        <color theme="1"/>
        <rFont val="Calibri"/>
        <family val="2"/>
        <scheme val="minor"/>
      </rPr>
      <t xml:space="preserve"> Guia para la administración del riesgo y diseño de contoles Versión 5- Función Publica (Año 2020)
ISO 31000 de 2018</t>
    </r>
  </si>
  <si>
    <r>
      <t>1. AU-1-PD01 Procedimiento gestión de PQRD
2. Seguimiento a las PQRD e Indicadores (Base de datos e informe PQRD mensual)
3. Gestión de las PQRD y direccionamiento de estas a las dependencias encargadas.
4. Instructivo de seguimiento a las auxiliares, a las áreas e IPS. (Auxiliar solo gestiona) (En construcción con TI)
5. Instructivo para el manejo del nuevo aplicativo creado para la Gestión de PQRSF.(En construcción con TI). Parametrización esta en el aplicativo a quien se debe enviar la información)
6. Reuniones en comites primarios
7. Cronograma y actas de las mesas de trabajo (Las IPS) Mensual de acuerdo a le necesidad. (Control efectivo).
8</t>
    </r>
    <r>
      <rPr>
        <b/>
        <sz val="12"/>
        <color theme="1"/>
        <rFont val="Arial"/>
        <family val="2"/>
      </rPr>
      <t xml:space="preserve">. </t>
    </r>
    <r>
      <rPr>
        <sz val="12"/>
        <color theme="1"/>
        <rFont val="Arial"/>
        <family val="2"/>
      </rPr>
      <t xml:space="preserve">Cumplimiento a la clausula contractual a la gestión de PQRSF por parte de la red contratada 
</t>
    </r>
    <r>
      <rPr>
        <b/>
        <sz val="12"/>
        <color theme="1"/>
        <rFont val="Arial"/>
        <family val="2"/>
      </rPr>
      <t>9. Emisión de línea de manifestaciones a los prestadores a traves de SIMSA (COHAN, Metrosalud, La Maria, Clinica Conquistadores, Manuel Uribe Angel y las RIAS)</t>
    </r>
  </si>
  <si>
    <r>
      <t xml:space="preserve">Despues de realizar un análisis por parte del proceso/organización y se toma la decisión de </t>
    </r>
    <r>
      <rPr>
        <b/>
        <sz val="11"/>
        <color theme="1"/>
        <rFont val="Arial"/>
        <family val="2"/>
      </rPr>
      <t xml:space="preserve">COMPARTIR/TRANSFERIR </t>
    </r>
    <r>
      <rPr>
        <sz val="11"/>
        <color theme="1"/>
        <rFont val="Arial"/>
        <family val="2"/>
      </rPr>
      <t>el riesgo, se estableceran estrategias como: tercerizar el proceso o trasladar el riesgo a traves de seguros o polizas. La responsabilidad económica recae sobre el tercero pero no se transfiere la responsabilidad sobre el tema reputacional (Ejemplo: Aplica para tema de contratos y RIAS)</t>
    </r>
  </si>
  <si>
    <t xml:space="preserve">1. Falta de verificación y seguimiento en atributos de calidad a las IPS contratadas
</t>
  </si>
  <si>
    <t>1. Seguimiento a la red de prestadores (temas de calidad)
2. FO-RS-84 Formato Planeación y Programación _ Aud de Calidad a la Red V1
3. FO-RS-30 Instrumento de Evaluación de Auditoria de Calidad a la Red_V1
4. Ficha técnica de indicadores auditoria integral de calidad a la red</t>
  </si>
  <si>
    <t xml:space="preserve">
1. Seguimiento y control de estándares de calidad a la red de prestadores 
2. Reuniones de seguimiento a la gestión clínica</t>
  </si>
  <si>
    <t>Manuales 
(1) Automático</t>
  </si>
  <si>
    <t>1. No lograr la recuperación efectiva del recurso.
2. Perdida económica
3. Hallazgos fiscales</t>
  </si>
  <si>
    <t>1. No lograr la recuperación efectiva del recurso.
2. Perdida económica
3. Hallazgos fiscales
4. La afectación en el recurso destinado para responder por los presupuestos máximos</t>
  </si>
  <si>
    <t>Manuales 
Semiautomático</t>
  </si>
  <si>
    <t xml:space="preserve">Ejecutan el control semiautomatico los auditores </t>
  </si>
  <si>
    <t xml:space="preserve">Ejecutan el control semiautomatico los auditores en la revisión </t>
  </si>
  <si>
    <t xml:space="preserve">1. Inadecuada gestión de las tecnologías NO PBS
2. No lograr la recuperación efectiva del recurso mediante el recobro 
3. Liquidación tardía de los contratos 
4. Recarga laboral y generación de horas extras en el personal </t>
  </si>
  <si>
    <t>1. PD-GF-14 Procedimiento auditoria cuentas médicas evento
2. PD-GF-13 Procedimiento de recobros no PBS
3. Mesas de trabajo y capacitaciones con los procesos involucrados, red prestadora 
4. Sistema de información de OKORUM a traves de MIPRES.COM (Control semiautomático)
5. Marcación de Conexiones y glosas automáticas</t>
  </si>
  <si>
    <t>Inadecuada gestión de las tecnologías no cubiertas con cargo a la UPC para el recobro.(NUEVO)</t>
  </si>
  <si>
    <t>Inadecuada gestión de las tecnologías sujetas de recobro, contratadas bajo modalidad de Cápita y PGP (NUEVO)</t>
  </si>
  <si>
    <t>Falta de integración entre las áreas de Savia Salud que intervienen en las Tecnologías y NO PBS (NUEVO)</t>
  </si>
  <si>
    <t xml:space="preserve">1. PD-GF-21 Procedimiento de recobros PGP
2. PD-GF-14 Procedimiento auditoria cuentas médicas evento
3. Sistema de información respecto a las validaciones en RIPS, glosas y alertas automáticas 
4. Mesas de trabajo con los procesos, red prestadora y capacitaciones
5. Medicion de indicadores de gestión de manera interna para elaboración de informes recobros PBS
</t>
  </si>
  <si>
    <t>Inadecuada gestión de las tecnologías no cubiertas con cargo a la UPC para el recobro. (NUEVO)</t>
  </si>
  <si>
    <r>
      <t xml:space="preserve">1. PD-GF-14 Procedimiento auditoria cuentas médicas evento
2. PD-GF-13 Procedimiento de recobros no PBS
3. Mesas de trabajo con los procesos, red prestadora y capacitaciones
4. Sistema de información de OKORUM a traves de MIPRES.COM </t>
    </r>
    <r>
      <rPr>
        <sz val="12"/>
        <rFont val="Arial"/>
        <family val="2"/>
      </rPr>
      <t>(Control semiautomático)</t>
    </r>
    <r>
      <rPr>
        <sz val="12"/>
        <color rgb="FFFF0000"/>
        <rFont val="Arial"/>
        <family val="2"/>
      </rPr>
      <t xml:space="preserve">
</t>
    </r>
    <r>
      <rPr>
        <sz val="12"/>
        <rFont val="Arial"/>
        <family val="2"/>
      </rPr>
      <t>5. Marcación de Conexiones y glosas automáticas.
6. Reporte de presupuestos máximos de manera peridica al proceso de Tesoreria y Cartera</t>
    </r>
    <r>
      <rPr>
        <sz val="12"/>
        <color rgb="FFFF0000"/>
        <rFont val="Arial"/>
        <family val="2"/>
      </rPr>
      <t xml:space="preserve">
</t>
    </r>
    <r>
      <rPr>
        <sz val="12"/>
        <color theme="1"/>
        <rFont val="Arial"/>
        <family val="2"/>
      </rPr>
      <t>7. Analisis mensual de los servicios auditados e Informe de recobros no PBS  
8. Medición y seguimiento del indicador FENIX (Porcentaje de Recobros)</t>
    </r>
  </si>
  <si>
    <r>
      <t xml:space="preserve">se establecerán acciones de Control Preventivas, que permitan </t>
    </r>
    <r>
      <rPr>
        <b/>
        <sz val="11"/>
        <color theme="1"/>
        <rFont val="Arial"/>
        <family val="2"/>
      </rPr>
      <t>REDUCIR</t>
    </r>
    <r>
      <rPr>
        <sz val="11"/>
        <color theme="1"/>
        <rFont val="Arial"/>
        <family val="2"/>
      </rPr>
      <t xml:space="preserve"> la probabilidad de ocurrencia del riesgo, se administrarán mediante seguimiento BIMESTRAL y se registrarán sus avances en el Sistema de Planificación Institucional- SGI.</t>
    </r>
  </si>
  <si>
    <r>
      <t xml:space="preserve">Se deberá incluir el riesgo tanto en el Mapa de Riesgo del Proceso, como en el Mapa de Riesgo Institucional y se establecerán acciones de Control Preventivas, que permitan </t>
    </r>
    <r>
      <rPr>
        <b/>
        <sz val="11"/>
        <color theme="1"/>
        <rFont val="Arial"/>
        <family val="2"/>
      </rPr>
      <t>EVITAR</t>
    </r>
    <r>
      <rPr>
        <sz val="11"/>
        <color theme="1"/>
        <rFont val="Arial"/>
        <family val="2"/>
      </rPr>
      <t xml:space="preserve"> la materialización del riesgo. La Administración de estos riesgos será con periodicidad sugerida al menos MENSUAL y su adecuado control se registrará en el Sistema de Planificación Institucional- SGI.</t>
    </r>
  </si>
  <si>
    <r>
      <t xml:space="preserve">Se incluirá el riesgo en el Mapa de Riesgo del Proceso y en el Mapa de Riesgo Institucional, se establecerán acciones de Control Preventivas y correctivas, que permitan </t>
    </r>
    <r>
      <rPr>
        <b/>
        <sz val="11"/>
        <color theme="1"/>
        <rFont val="Arial"/>
        <family val="2"/>
      </rPr>
      <t>EVITAR</t>
    </r>
    <r>
      <rPr>
        <sz val="11"/>
        <color theme="1"/>
        <rFont val="Arial"/>
        <family val="2"/>
      </rPr>
      <t xml:space="preserve"> la materialización del riesgo. La Administración de estos riesgos será con periodicidad mínima MENSUAL y su adecuado control se registrará en el Sistema de Planificación Institucional- SGI. Adicionalmente se deberán documentar al interior del proceso, planes de contingencia para tratar el riesgo materializado, con criterios de oportunidad, evitando el menor daño en la prestación del servicio; estos planes estarán documentados en las políticas de operación de cada proceso.</t>
    </r>
  </si>
  <si>
    <t xml:space="preserve">Red prestadora evaluada con resultado critico según informe de auditoria de calidad reportado en el FO-RS-30 Instrumento de Evaluación de Auditoria de Calidad a la Red_V1 </t>
  </si>
  <si>
    <t>1. Insatisfacción de los usuarios por dificultad en el acceso a los servicios
2. Posibilidad de ocurrencia de un evento adverso por no cumplir con criterios de seguridad en la atención 
3. Reprocesos y costo administrativo y costos en salud
4. Afectación de imagen reputacional de manera indirecta</t>
  </si>
  <si>
    <t>1. Implementar de carpetas compartidas alojadas en el servidor protegidas por el back - up institucional (Seguridad de la información)
2. La nueva implementación del sistema de información Conexiones Savia
3. Solicitar una retroalimentación al área de TI en cuanto a medidas preventivas para garantizar la calidad del dato</t>
  </si>
  <si>
    <t xml:space="preserve">1. La retroalimentación de los errores de parametrización evidenciados a través de Conexiones Savia al analista de parametrizaciones.
2. Socializar oportunamente con los procesos transversales los cambios en la parametrización de los productos farmacéuticos con el fin de evitar barreras para los usuarios.
3. Manual de tarifas de medicamentos (Por oficializar en el área de calidad)
4. Revisión de tarifas en la negociación de contratos (análisis técnico, registro, estado de CUMS, lo regulado, validación de tarifas, tarifas de referencia) contratación toma la decisión </t>
  </si>
  <si>
    <t>Auditora Interna General</t>
  </si>
  <si>
    <t>1. No oportunidad en la atención de los usuarios 
2. El cierre total o parcial de los servicios
3. No acatamiento de sugerencias y propuestas dadas por el asegurador a la red para el mejoramiento en la prestación de servicios de salud
4. Falta de ejecución de un presupuesto o sobre ejecución del presupuesto
5 No se controla el gasto y por lo tanto el presupuesto de la organización se ve afectado de manera directa, 
6. No hay control sobre las actividades que realizan los prestadores</t>
  </si>
  <si>
    <t xml:space="preserve">1. Realización de inventario físico periódicos de entrada y salida de activos físicos
2. Escalas de verificación de facturas, soportes, entre otros (auxiliar, analista y jefe)
3. Flujos de facturación a través de Mercurio </t>
  </si>
  <si>
    <t>1. Dificultad en la generación de la data para el cálculo de las reservas (Modulo de Cuentas médicas no está en Conexiones)
2. Integralidad en los sistemas de información (Conexiones , SAP, Consorcio) data de cuentas médicas
3. No trazabilidad de los procesos que intervienen e interactúan en el cálculo de la reserva técnica</t>
  </si>
  <si>
    <t>Documentar plan de contingencia de cálculo de reserva técnica en caso de materialización (Seguir realizando el cálculo de manera manual)</t>
  </si>
  <si>
    <t>Incumplimiento en los estándares de habilitación Savia Salud EPS</t>
  </si>
  <si>
    <t>Riesgo materializado compartido con el área de TI: No hay integralidad en los Sistemas de información (Intra Savia, Conexiones savia vs SAP)</t>
  </si>
  <si>
    <t>Se requiere contar con el aplicativo misional y con las bases de datos correctas para realizar las validaciones. Se siguen documentando casos de inconsistencias pese al cambio de sistema de Integra a Conexiones</t>
  </si>
  <si>
    <t>1. Conocer la población afiliada por cada uno de los municipios.
2. Revisar la red habilitada en cada municipio
3. Contratar las tecnologías y servicios en salud.
4. Contratar los medicamentos.
5. Contratar los insumos.</t>
  </si>
  <si>
    <t>Fraude en la emisión de las autorizaciones - Suplantación de afiliados</t>
  </si>
  <si>
    <t>1. Mejoras en los controles del sistema de información
2. Ajuste de perfiles y roles en el sistema.
Comité de alto valor
3. Corroborar el documento de identificación con la información de Conexiones</t>
  </si>
  <si>
    <t xml:space="preserve">1. Contratos </t>
  </si>
  <si>
    <t xml:space="preserve">1. Comité de contratación y el equipo de contratación
</t>
  </si>
  <si>
    <t>1. Comité de ética y transparencia
2. Línea de transparencia</t>
  </si>
  <si>
    <t>Complejidad en la implementación del modelo de atención en salud MIAS - MAITE</t>
  </si>
  <si>
    <t>1. Planes de mejora</t>
  </si>
  <si>
    <t>Brecha de información frente al valor y tecnologías  a autorizar</t>
  </si>
  <si>
    <t>1. Capacitación a la red
2. Retroalimentación de la red (resultados de cumplimiento)
3. Concertación de metas con la red integrada de servicios de salud primaria</t>
  </si>
  <si>
    <t>Incremento de la morbilidad y mortalidad de los afiliados con condiciones crónicas</t>
  </si>
  <si>
    <t>1. Asignación de recursos técnicos y humanos para la gestión de las cohortes
2. Asignación de recursos financieros para la contratación de la red integrada de servicios de salud
3. Implementación de Rutas Integrales de atención en salud RIAS</t>
  </si>
  <si>
    <t xml:space="preserve">1. Mejoramiento del formato
2. Hacer la medición de satisfacción en el periodo y/o año corriente.
3. Digitalización de la encuesta de satisfacción.
</t>
  </si>
  <si>
    <t>1. Diseñar acciones de contingencia ante la no realización de la encuesta.
2. Hallazgos en las auditorías internas
3. Hallazgos y resultados de estado desde las auditorías de los entes de inspección, vigilancia y control.
4. Revisoría del muestreo por parte del profesional estadístico de TI.</t>
  </si>
  <si>
    <t>1. Seguimiento de las solicitudes de personal y de los procesos de selección</t>
  </si>
  <si>
    <t xml:space="preserve">
1. Enviar soportes de historias laborales a gestión documental periódicamente
2. Control de entrega de documentos de empleados a gestión documental  </t>
  </si>
  <si>
    <t xml:space="preserve">1. Envío de colilla de pago en caso de errores se haga la debida corrección
2. Auditorias a nivel interno (seguimiento preventivo)
3. Revisión exhaustiva por parte del Analista de Nomina respecto a los errores
4. Seguimiento al correo de nomina </t>
  </si>
  <si>
    <t xml:space="preserve">1. Anexando los soportes de afiliación a los expedientes
2. Revisión exhaustiva por parte del Analista de Nomina respecto a los errores
3. Seguimiento al correo de nómina </t>
  </si>
  <si>
    <t>1. Seguimiento a la ejecución de los planes de capacitación de la EPS</t>
  </si>
  <si>
    <t xml:space="preserve">1. Control y registro de procesos disciplinarios </t>
  </si>
  <si>
    <t xml:space="preserve">1. Seguimiento a las respuestas de solicitudes y requerimientos externos </t>
  </si>
  <si>
    <t xml:space="preserve">1. Adecuada planeación
2. Seguimiento al cronograma plan de trabajo: Seguridad y Salud en el trabajo </t>
  </si>
  <si>
    <t xml:space="preserve">1. Verificación y seguimiento a la documentación presentada por parte del funcionario que ingresa a la institución </t>
  </si>
  <si>
    <t>1. Monitoreo a casos que se puedan presentar referente a personal con antecedentes  judiciales, con inhabilidades e incompatibilidades vigentes.</t>
  </si>
  <si>
    <t>1. Monitoreo de reporte oportuno de empleados que se desvinculan de la organización</t>
  </si>
  <si>
    <t>1. Envío de colilla de pago en caso de errores se haga la debida corrección
2. Auditorías a nivel interno (seguimiento preventivo)
3. Monitoreo de reporte oportuno de empleados que se desvinculan de la organización</t>
  </si>
  <si>
    <t xml:space="preserve">1. Apalancamiento por parte del ministerio compra de cartera
2. Políticas a nivel nacional.
3. Pago del crédito dispuesto directamente por la ADRES a través de la compra de Cartera </t>
  </si>
  <si>
    <t>1. Contención en caso de redes sociales y periodistas (los que llegan antes de)
2. Monitoreo y rastreo de medios relacionados con noticias en medios tradicionales y redes sociales.</t>
  </si>
  <si>
    <t>1. Envío de oficio a la dependencia respectiva
2. Seguimiento a los reportes normativos periódicos que como EPS se deben reportar a los diferentes entes de Control (Listado Maestro de Reportes)
3. Seguimiento reporte de indicadores de la medida de vigilancia especial.</t>
  </si>
  <si>
    <t>1. Programación de pagos (financiera)
2. Entrega oportuna de documentación para el pago 
3. Revisión con el proceso de Cuentas médicas sobre los soportes establecidos, generación y radicación correcta de las facturas por servicios PBS y No PBS. 
4. Capacitación a los prestadores sobre el proceso de facturación de servicios PBS y No PBS.</t>
  </si>
  <si>
    <t xml:space="preserve">1. Seguimiento y monitoreo constante de indicadores de gestión y calidad
2. Monitoreo constante de los avances del proceso de auditoria de cuenta
3. Medición de la productividad a los equipos de auditoría </t>
  </si>
  <si>
    <t>1. Monitoreo de informes de resultado semanales 
2. Monitoreo constante de los avances del proceso de auditoria de cuenta</t>
  </si>
  <si>
    <t>1. Comunicados y reuniones de negociación y operatividad sobre la red
2. Seguimiento a la red contratada
3. Realización de Informes de supervisión de contratos</t>
  </si>
  <si>
    <t>1. Implementación, monitorización y seguimiento de los indicadores de oportunidad por ámbito para MIPRES, a través del sistema de información Conexiones Savia
2. Estrategias de choque para garantizar la oportunidad del proceso.
3. Implementación, monitorización y seguimiento de los indicadores de oportunidad por ámbito para MIPRES, a través del sistema de información Conexiones Savia
4. Estrategias de choque para garantizar la oportunidad del proceso.</t>
  </si>
  <si>
    <t>1. Pagos anticipados para inaplicación de sanciones
2. Contratación de la red 
3. Presión de la red (flujo de cartera)
4. Seguimiento y control al aplicativo de tutelas para cumplir oportunamente los fallos notificados en contra de la EPS evitando la apertura de desacatos</t>
  </si>
  <si>
    <t>1. Actualización de estatutos, políticas y procedimientos
2. Revisión de los formatos presentados por la red previa a la contratación y parametrización de los servicios
3.Generación información necesaria de manera oportuna, que permita a las áreas el envío de los informes de supervisión pendientes</t>
  </si>
  <si>
    <t xml:space="preserve">1. Socialización del modelo de atención
2. Liderar el seguimiento a la implementación del modelo de atención
3. Implementar RIAS.
4. Implementar gestores familiares
5. Implementar modalidades de contratación.
6. Redefinir roles y responsabilidades de las diferentes áreas de la EPS.
7. Modificar sistema de información.
8. Formas de relacionamiento entre prestadores y Savia Salud EPS
9. Reasignación de líderes de RIAS
10. Socialización del modelo a través de las capacitación de inducción y reinducción a los colaboradores </t>
  </si>
  <si>
    <t>R5, R11, R21, R32</t>
  </si>
  <si>
    <t>R9, R37</t>
  </si>
  <si>
    <t>R20, R22, R45, R46, R47, R53, R54, R55, R56, R57, R78</t>
  </si>
  <si>
    <t>R27, R49, R60, R94, R96</t>
  </si>
  <si>
    <t>R26, R95, R103</t>
  </si>
  <si>
    <t>R6, R16, R18, R29, R30, R36, R40, R41, R43, R44, R65, R68, R107</t>
  </si>
  <si>
    <t>R1, R8, R23, R33, R39, R48, R51, R63, R69, R72, R73, R74, R75, R76, R77, R80, R81, R82, R83, R84, R121</t>
  </si>
  <si>
    <t>R2, R28, R61, R93, R104, R105, R106, R108, R111, R115, R118, R119, R120, R122</t>
  </si>
  <si>
    <t xml:space="preserve">Renegociación de los contratos.
</t>
  </si>
  <si>
    <t>Jefe de TI
Jefe de tesorería y cartera</t>
  </si>
  <si>
    <t>Jefe de tesorería y cartera
Secretaría general</t>
  </si>
  <si>
    <t xml:space="preserve">Jefe Contabilidad </t>
  </si>
  <si>
    <t>Jefe de TI
Jefe de Cuentas Médicas
Jefe de Contabilidad</t>
  </si>
  <si>
    <t>Jefe de Comunicaciones</t>
  </si>
  <si>
    <t>Jefe de Cuentas Médicas</t>
  </si>
  <si>
    <t>Jefe de Cuentas Médicas
Jefe de TI</t>
  </si>
  <si>
    <t xml:space="preserve">Jefe de Adquisiciones
Coordinación de Medicamentos
Coordinación de Parametrización 
</t>
  </si>
  <si>
    <t>Jefe de TI</t>
  </si>
  <si>
    <t xml:space="preserve">Jefe de Autorizaciones, 
Jefe de TI 
Jefe de Adquisiciones </t>
  </si>
  <si>
    <t xml:space="preserve">Jefe de Auditoría a la Red y Concurrente
</t>
  </si>
  <si>
    <t>Secretaría general</t>
  </si>
  <si>
    <t xml:space="preserve">Jefe de Autorizaciones
</t>
  </si>
  <si>
    <t>Secretaría general
Coordinadora de contratación</t>
  </si>
  <si>
    <t>Secretaría general
Jefe de Calidad
Auditora Interna General</t>
  </si>
  <si>
    <t>Auditora Interna General
Jefe de Gestión Humana</t>
  </si>
  <si>
    <t>Coordinador(a) de Salud Pública</t>
  </si>
  <si>
    <t>Coordinador(a) Alto Costo</t>
  </si>
  <si>
    <t>Director Gestión del Riesgo
Coordinador(a) de Salud Pública</t>
  </si>
  <si>
    <t>Coordinador(a) de Salud Pública
Coordinador(a) de Epidemiologia</t>
  </si>
  <si>
    <t>Jefe de Atención al Usuario</t>
  </si>
  <si>
    <t xml:space="preserve">
Jefe de Atención al Usuario</t>
  </si>
  <si>
    <t xml:space="preserve">Jefe de Atención al Usuario
Jefe de TI
</t>
  </si>
  <si>
    <t>Subgerente Financiero
Analista de Reserva Técnica</t>
  </si>
  <si>
    <t>Jefe de gestión humana</t>
  </si>
  <si>
    <t>1. Definición de control de cambios dentro de la justificación del CTC en el aplicativo
2. Validación de los datos antes del reporte de servicios negados y aprobados al Ministerio y Ente territorial
3. Seguimiento de los datos reportados vs los existentes en el aplicativo</t>
  </si>
  <si>
    <t xml:space="preserve">
1. Cambio del aplicativo transaccional de Integra a Conexiones Savia
2. Ausencia de bases para el cálculo de la Rte Fuente
3. Sobrecarga de trabajo (Horarios adicionales para revisar)
</t>
  </si>
  <si>
    <t>1. PD-GR-10 Procedimiento para el seguimiento a estimaciones de actividades de PEDT
2. Actividades de demanda inducida
3. Medición de indicadores trazadores definidos en el manual de salud pública
4. Medición de adherencia a guías</t>
  </si>
  <si>
    <t>1. Manual de políticas, procesos y procedimientos para la constitución ajuste y liberación de las reservas técnicas en Savia Salud EPS (En espera de aprobación de calidad y retroalimentación de los procesos).
2. Caracterización del proceso de gestión financiera (Se ubica la reserva técnica como un proceso desde el área financiera)
Procedimientos para el calculo de la reserva técnica:
4. PR-GF-19 Procedimiento Capturar la información para la Reservas Técnicas
5. PR-GF-20 Procedimiento Calcular las Reservas Técnicas
6. IN-TI-14 Instructivo para la generación del backup de la reserva técnica
7. IN-TI-09 Instructivo generación de triángulos Reserva Técnica (Actuario responsable)
8. IN-TI-10 Instructivo cálculo de IBNR Reserva Técnica
9. IN-TI-11 Instructivo envío y socialización reserva técnica
10. 28022020_9006043500_NOTATÉCNICA_RESERVASTÉCNICAS: Cualquier cambio ajuste debe ser incluido en la nota técnica - Circular 020 del 2015</t>
  </si>
  <si>
    <t xml:space="preserve">1. MA-CM-07 Manual de Gestión de la Crisis
2. MA-CM-06 Manual para la gestión de Redes Sociales
3. RE-2-PD01 Procedimiento gestión de canales de comunicaciones externas (nuevo)
4. Comunicados referentes a la mala imagen institucional a las dependencias 
5. Gestión de PQRSF en redes sociales (Persona directamente de atención al usuario que gestiona directamente este tipo de inconformidades)
6. Gestión de casos de alertas (Twitter, videos virales, grupos de alta masa)
7. Monitoreo de medios (Para poder de manera oportuna, comunicar y brindar la atención a los casos de mala imagen)
</t>
  </si>
  <si>
    <t xml:space="preserve">1. Programa de Auditorías (FO-GT-06 Formato Plan General de Auditorías (PGA) 
2. Plan de capacitaciones
3. Programa de Auditorías
4. Procedimiento de Selección de Personal
5. Manual de Perfiles y Funciones
6. Mesas de trabajo con las áreas a cargo de los procesos </t>
  </si>
  <si>
    <t>1. Software de nómina debidamente parametrizado
2. Validaciones por gestión humana
3. FO-GH-34 Formato reporte de novedades de nómina
4. Realizar un comparativo entre el devengado en las vacaciones y el devengado en la nómina.</t>
  </si>
  <si>
    <t>1. Auditoria al proceso (Manual)
2. Actividades diarias de seguimiento
3. Bases de datos 
4. Procedimiento ERC manejo IVA 
5. Revisión y monitoreo de la información contable entregada por "Conexiones Savia" frente SAP</t>
  </si>
  <si>
    <t>1. Auditoria al proceso (Manual)
2. Actividades diarias de seguimiento
3. Bases de datos Conexiones Savia
4. Procedimiento ERC manejo IVA 
5. Revisión y monitoreo de la información contable entregada por "Conexiones Savia" frente SAP</t>
  </si>
  <si>
    <t>Las acciones son definidas por el oficial de cumplimiento SARLAFT.</t>
  </si>
  <si>
    <t>1. Seguimiento a las fallas e inconsistencias de la calidad del dato que genera requerimientos del ente regulador (Superintendencia Nacional de Salud).</t>
  </si>
  <si>
    <t>No se han registrado e identificado acciones de contingencia para el riesgo en el momento por parte del proceso.</t>
  </si>
  <si>
    <t>R123</t>
  </si>
  <si>
    <t>Jefe de Gestión humana
Analista de seguridad y salud en el trabajo</t>
  </si>
  <si>
    <t>Riesgos identificados dentro del Sistema de Gestión de Seguridad y Salud en el trabajo como materializados (SG-SST)</t>
  </si>
  <si>
    <t>Datos personales alterados/modificados de manera no intencionada</t>
  </si>
  <si>
    <t xml:space="preserve">1. Separación de funciones mediante perfiles de acceso
2. Documentar instructivo (o Manual) que guie la administración de los datos (15 de Julio fecha de cumplimiento)
3. Divulgación en redes (currents) y/o boletines institucionales (gotas) de un adecuado manejo de los datos personales </t>
  </si>
  <si>
    <t>Evitar la materialización de riesgo</t>
  </si>
  <si>
    <t xml:space="preserve">1. Realizar la documentación del instructivo (o Manual) que guie la administración de los datos (15 de Julio fecha de cumplimiento)
2. Realizar la divulgación en redes (currents) y/o boletines institucionales (gotas) de un adecuado manejo de los datos personales </t>
  </si>
  <si>
    <t>1. Jefatura de Comunicaciones
2. Oficial de protección de datos</t>
  </si>
  <si>
    <t>1. Escalar a la jefatura de Planeación para buscar alternativas de solución frente al caso puntual presentado.</t>
  </si>
  <si>
    <t>Datos personales borrados/extraviados de manera no intencionada</t>
  </si>
  <si>
    <t xml:space="preserve">1. Respaldo, control y backup en caso de perdida de información (Copias de seguridad
Almacenamiento en dos ubicaciones diferentes)
2. Documentar instructivo (o Manual) que guie la administración de los datos (15 de Julio fecha de cumplimiento)
3. Divulgación en redes (currents) y/o boletines institucionales (gotas) de un adecuado manejo de los datos personales y respaldos. </t>
  </si>
  <si>
    <t xml:space="preserve">1. Realizar respaldo, control y backup en caso de perdida de información (Copias de seguridad
Almacenamiento en dos ubicaciones diferentes)
2. Realizar la documentación del instructivo (o Manual) que guie la administración de los datos (15 de Julio fecha de cumplimiento)
3. Realizar la divulgación en redes (currents) y/o boletines institucionales (gotas) de un adecuado manejo de los datos personales </t>
  </si>
  <si>
    <t xml:space="preserve">1. Jefatura de TI
2. Jefatura de Comunicaciones
3. Oficial de protección de datos
</t>
  </si>
  <si>
    <t>1. Escalar a la mesa de servicio- MATIAS para buscar alternativas de solución frente al caso puntual presentado.</t>
  </si>
  <si>
    <t>1. Jefatura de TI
2. Oficial de protección de datos</t>
  </si>
  <si>
    <t>Datos personales destruidos por Incidentes imprevistos (como un incendio o un corte de suministro eléctrico) en los equipos o soportes en los que se almacenan los datos.</t>
  </si>
  <si>
    <t>1. Indebida prestación del servicio
2. Reprocesos 
3. Afectación a la operación normal de los procesos</t>
  </si>
  <si>
    <t>1. Pólizas de cumplimiento que protegen el equipo 
2. Respaldo, control y backup en caso de perdida de información (Copias de seguridad
Almacenamiento en dos ubicaciones diferentes)
3. Documentar instructivo (o Manual) que guie la administración de los datos (15 de Julio fecha de cumplimiento)</t>
  </si>
  <si>
    <t>Inventario de bases de datos personales desactualizado</t>
  </si>
  <si>
    <t>1.Existencia de información que se trata en los diferentes procesos institucionales, que está desprotegida o sin controles. 
2. Hallazgos de entes de control. 
3. Posibles demandas y tutelas en contra.</t>
  </si>
  <si>
    <t>1. Registro de bases de datos en el Registro Nacional de Bases de Datos de la SIC. 
2. Asignación de un responsable de T.I. de mantener actualizada la información de la Institución en materia de bases de datos.</t>
  </si>
  <si>
    <t>La normativa de protección de datos implementada en la organización no cumple con la legislación en materia de protección de datos</t>
  </si>
  <si>
    <t>1. Falta de capacitación en materia de protección de datos para el Oficial de Protección de datos y los colaboradores
2. No se entregan las evidencias a tiempo por parte de los procesos lo cual afecta el cumplimiento de la norma en protección de datos</t>
  </si>
  <si>
    <t>1. Posibles sanciones económicas para la entidad
2. Hallazgos del ente de control
3. Afectación de la imagen institucional
4. Afectación a la operación de los procesos
5. Retrasos en la ejecución y cumplimiento del plan de trabajo de protección de datos.</t>
  </si>
  <si>
    <t>1. Revisión normativa constante respecto al cumplimiento de protección de datos
2. Lista de chequeo normativa de protección de datos 
3. GE-PO01 Política de tratamiento de la información y protección de datos
4. PD-PN-08 Procedimiento de protección de datos personales
5. FO-PN-14 Formato de cesión de derechos de imagen – Savia Salud EPS</t>
  </si>
  <si>
    <t xml:space="preserve">1. Realizar revisión normativa constante respecto al cumplimiento de protección de datos
2. Cumplir con la lista de chequeo normativa de protección de datos </t>
  </si>
  <si>
    <t>1. Oficial de protección de datos
2. Procesos (entrega de información y/o soportes)</t>
  </si>
  <si>
    <t>1. Escalar a la Auditora Interna General (E) para buscar alternativas de solución frente al caso puntual presentado.</t>
  </si>
  <si>
    <t>R124</t>
  </si>
  <si>
    <t>R125</t>
  </si>
  <si>
    <t>R126</t>
  </si>
  <si>
    <t>R127</t>
  </si>
  <si>
    <t>R128</t>
  </si>
  <si>
    <t>R129</t>
  </si>
  <si>
    <t>Manuales</t>
  </si>
  <si>
    <t xml:space="preserve">Datos personales autorizados sin los debidos permisos  </t>
  </si>
  <si>
    <t>1. Documentar instructivo (o Manual) que guie la administración de los datos (15 de Julio fecha de cumplimiento)
2. Mesas de trabajo con la jefatura de TI para verificar como es el acceso a plataformas, manejo de roles y perfiles de usuario.</t>
  </si>
  <si>
    <t>1. Posibilidad de error en la manipulación de la información por parte del colaborador. 
2. Falta de capacitación en administración y protección de datos. 
3. Falta de un instructivo que guie la administración de los datos. 
4. Falta de sensibilización institucional sobre la política de tratamiento de datos personales</t>
  </si>
  <si>
    <t xml:space="preserve">1. Separación de funciones mediante perfiles de acceso
2. Documentar instructivo (o Manual) que guie la administración de los datos.
3. Divulgación en redes (currents) y/o boletines institucionales (gotas) de un adecuado manejo de los datos personales </t>
  </si>
  <si>
    <t>1. Datos inexactos, modificados o incorrectos que afectan la calidad de la información
2. Afectación del afiliado
3. Indebida prestación del servicio
4. Posibles hallazgos de Auditoría Interna General
5. Posibilidad de investigaciones y sanciones por la SIC y de la PGN
6. Reprocesos internos.
7. Afectación a la operación de los procesos. 
8. Posibilidad de acciones de tutela por violación al Habeas data</t>
  </si>
  <si>
    <t>1. Posibles hallazgos de Auditoría Interna General
2. Posibilidad de investigaciones y sanciones por parte de la SIC o de la PGN
3. Reprocesos 
4. Afectación a la operación de los procesos
5. Mala imagen institucional</t>
  </si>
  <si>
    <t xml:space="preserve">1. Respaldo, control y backup en caso de perdida de información (Copias de seguridad
Almacenamiento en dos ubicaciones diferentes)
2. Documentar instructivo (o Manual) que guie la administración de los datos.
3. Divulgación en redes (currents) y/o boletines institucionales (gotas) de un adecuado manejo de los datos personales y respaldos. </t>
  </si>
  <si>
    <t xml:space="preserve">Datos personales consultados o tratados  sin los debidos permisos  </t>
  </si>
  <si>
    <t>1. Documentar instructivo (o Manual) que guie la administración de los datos
2. Mesas de trabajo con la jefatura de TI para verificar como es el acceso a plataformas, manejo de roles y perfiles de usuario  
3. Mesas de trabajo con el proceso de PQRSF para direccionar la atención de las PQRSF sobre datos personales, buscando que se atienda por el proceso que administre la respectiva base de datos, siempre con copia al oficial de protección de datos personales.</t>
  </si>
  <si>
    <t>1. Registro y actualización permanente de bases de datos en el Registro Nacional de Bases de Datos de la SIC. 
2. Asignación de un responsable de T.I. de mantener actualizada la información de la Institución en materia de bases de datos.</t>
  </si>
  <si>
    <t xml:space="preserve">1. Realizar el respaldo, control y backup en caso de perdida de información (Copias de seguridad
Almacenamiento en dos ubicaciones diferentes)
2. Realizar la documentación del instructivo (o Manual) que guie la administración de los datos </t>
  </si>
  <si>
    <r>
      <t xml:space="preserve">Planes de mejoramiento hasta 
Inactivación del contrato del prestador.
Desde contratación: Suspende la prestación de los servicios.
</t>
    </r>
    <r>
      <rPr>
        <b/>
        <sz val="11"/>
        <color theme="1"/>
        <rFont val="Arial"/>
        <family val="2"/>
      </rPr>
      <t xml:space="preserve">Acción de mejora: </t>
    </r>
    <r>
      <rPr>
        <sz val="11"/>
        <color theme="1"/>
        <rFont val="Arial"/>
        <family val="2"/>
      </rPr>
      <t xml:space="preserve">Si no corrige el problema se da a la suspensión contractual </t>
    </r>
  </si>
  <si>
    <r>
      <t>1. Falta de supervisión por parte de los líderes del proceso 
2. Falta de seguimiento en la contratación mes a mes por parte de los supervisores</t>
    </r>
    <r>
      <rPr>
        <b/>
        <sz val="11"/>
        <color theme="1"/>
        <rFont val="Arial"/>
        <family val="2"/>
      </rPr>
      <t xml:space="preserve"> </t>
    </r>
    <r>
      <rPr>
        <sz val="11"/>
        <color theme="1"/>
        <rFont val="Arial"/>
        <family val="2"/>
      </rPr>
      <t>de los contratos: Soportes de pago seguridad social, control en la generación de autorización y valores pactados, entre otros)
3. No hay socialización con los colaboradores (autorizadores) implicados en el proceso respecto a los nuevos contratos celebrados
4. Desconocimiento de políticas de SAVIA
5. Presión indebida de los contratistas 
6. Falta de estándares para contratar
7. No disponer de manuales y guías contractuales, para servicios, medicamentos, insumos
8. No disponer de manual de tarifas (Existen manuales en el sector de común aceptación, como el SOAT Y EL ISS, que sirven como referentes, pero no contienen todos los procedimientos y actividades requeridas)</t>
    </r>
  </si>
  <si>
    <r>
      <t xml:space="preserve">1. Solicitar la información con base en la normatividad aplicable.
2. Establecer en cláusulas contractuales las condiciones de acceso a la información.
3. Describir en los procesos y subprocesos las condiciones del manejo de la información en la EPS.
</t>
    </r>
    <r>
      <rPr>
        <b/>
        <sz val="11"/>
        <color theme="1"/>
        <rFont val="Arial"/>
        <family val="2"/>
      </rPr>
      <t xml:space="preserve">4. Requerir a las áreas involucradas un sustento o evidencia de la situación encontrada.
</t>
    </r>
  </si>
  <si>
    <r>
      <t>1. Establecer el acceso restringido al lugar donde se encuentra la custodia de los expedientes de asuntos disciplinarios al</t>
    </r>
    <r>
      <rPr>
        <u/>
        <sz val="11"/>
        <color theme="1"/>
        <rFont val="Arial"/>
        <family val="2"/>
      </rPr>
      <t xml:space="preserve"> </t>
    </r>
    <r>
      <rPr>
        <sz val="11"/>
        <color theme="1"/>
        <rFont val="Arial"/>
        <family val="2"/>
      </rPr>
      <t>personal ajeno al grupo de asuntos disciplinarios.                                                                
2. Realizar informes periódicos para el seguimiento de las investigaciones disciplinarias</t>
    </r>
  </si>
  <si>
    <t>04</t>
  </si>
  <si>
    <t>1. Términos contractuales y pólizas de cumplimiento (proveedores).
2. Monitoreo y seguimiento permanente en la plataforma (7X24).
3. Mesa de ayuda.
4. Sistema de Alarmas (Ejemplo, PANDORA, PERCONA).
5. Alta disponibilidad en el Data Center principal (Continuidad de la operación).
6. Políticas de Backus para garantizar la operación.
7. Data Center alterno con el 40% de la operación.
8. Acta de entrega a satisfacción del producto final implementado en el Data Center.
9. Presentación de la reingeniería del Data Center.
10. Implementación del Proyecto (SD-WAN) para la accesibilidad en todas las sedes y garantizar la continuidad del servicio en la conectividad.
11. BCP dentro de TI (Bussiness Continued Process) (Restablecimiento de la operación).
12. Desarrollo de aplicativos para soportar contingencias.</t>
  </si>
  <si>
    <t>1. Elaboración de la Política de Pagos (en desarrollo)
2. Solicitudes a la banca para actualización de Firmas y usuarios. (Reuniones con la banca)
3. Apoyo con persona dedicada al manejo de la Banca (validación de pagos) Aplicación y compensación de pagos en tiempo real. 
4. Directrices del área de sistemas en el manejo de IP</t>
  </si>
  <si>
    <t xml:space="preserve">1. Seguimiento y verificación en el sistema
2. Trabajo manual: TI suministra base de datos de la facturación que extraen en Conexiones, Tesorería cruza la facturación que registra en SAP vs Base de Datos, valida valor de factura, glosa, pago y total a pagar (y el cargue de estos componentes al Sistema SAP posteriormente se valida en el sistema SAP que la factura nunca se haya pagado y se marcan los registros como verificados). Estas facturas validadas son las que se toman para los pagos. 
3. Equipo de analistas para validar toda la información del sistema
4. En caso de novedades se remite a las áreas                          
5. Conciliación constante para realizar la programación de los pagos y con los prestadores. </t>
  </si>
  <si>
    <t>1. PD-GF-13 Procedimiento Recobros NO PBS                        
2. Certificación de Deuda al ente territorial.
3. Cobro Administrativo y persuasivo
(se remite la información a la secretaria general para realizar cobros coactivos Procuraduría, Supersalud).
4. Implementación de la política de cartera (Implementada como DG-GF-01 Directiva Gerencial de pagos y manejo de cartera) (ejecutar el proceso de cobro y remitir al área jurídica)</t>
  </si>
  <si>
    <t>1. Se envían oficios a entidades que presentaban saldos por concepto de anticipos pendientes de legalizar, logrando identificar situaciones particulares para subsanar los saldos pendientes.
2. Se realizan las gestiones correspondientes, lo que este dentro de la capacidad del Recurso humano y los soportes que se manejan para realizar el respectivo cobro.
3. Se realiza seguimiento al indicador FENIX y se aportan las evidencias para la cartera general. (Oficios aplica para todos los deudores en general).
4. Circularización de Deudores.                
5. Conciliaciones.</t>
  </si>
  <si>
    <t xml:space="preserve">1. Contratación de abogado para el tratamiento administrativo y persuasivo, así como analista para gestión ante los deudores.                                         
2. Se realizó depuración de la cartera del ente territorial con el fin de gestionar los recursos de ley de punto final. </t>
  </si>
  <si>
    <t>1. Verificación y requerimiento a las áreas responsables de corrección</t>
  </si>
  <si>
    <t xml:space="preserve">1. Reuniones de trabajo entre Contabilidad y TI
2. Grupo de trabajo para solucionar dificultades del aplicativo transaccional
3. Desarrollo en el sistema transaccional para que la carga de datos suba correctamente a SAP
4. Solicitud de desarrollo que permitan la optimización del proceso y la operatividad con el cual debe llegar la información </t>
  </si>
  <si>
    <t>1. Análisis permanente de información de perdida de afiliados.
2. Seguimiento mensual al indicador
3. Con base en los procesos del ADRES surge información respecto a las desafiliaciones y traslados - Informe mensual que se comparte con los grupos primarios.
4. Análisis mensual de ingresos por UPC (Brutos, netos, restituciones y reconocimientos)
5. Seguimiento al indicador Fidelización de los afiliados
6. Seguimiento al indicador Calidad del dato
7. Procesamiento de la información de régimen subsidiado afiliados: Se actualizó
8. PD-GA-O1 Procedimiento afiliación del régimen subsidiado
9. Informe mensual que sale de los grupos primarios
10. Indicadores POA (Crecimiento base de afiliados) Análisis del por que no se cumple la meta y esta discriminado por los regímenes (Contributivo y subsidiado)</t>
  </si>
  <si>
    <t xml:space="preserve">1. Seguimiento mensual al comportamiento de las afiliaciones.
2. Análisis de indicadores de perdida de afiliados 
3. Socialización del comportamiento de afiliaciones en el grupo primario
4. Reuniones con IPS priorizadas para mejorar la fidelización de los usuarios
5. Presentación al comité de gerencia de un plan de retención de afiliados </t>
  </si>
  <si>
    <t>1. Escalas de prioridad en la respuesta (se envía a la dependencia correspondiente para su diligenciamiento)
2. Seguimiento en la respuesta al requerimiento
3. Revisión de la información y evidencias que se va a responder al ente de control
4. Crear Base de datos con seguimiento y respuesta a los entes de control
5. Crear Procedimiento mejoramiento continuo</t>
  </si>
  <si>
    <t>1. Falta de actualización de Inventarios (activos fijos) 
2. Falta de controles (revisión de facturas, realización de inventarios, entrega de reformas físicas)
3. Falta de un sistema de información de inventarios automático
4. Envió de facturas repetidas por parte del proveedor.</t>
  </si>
  <si>
    <r>
      <t>Incluir control dentro del procedimiento del sistema de gestión documental</t>
    </r>
    <r>
      <rPr>
        <b/>
        <sz val="11"/>
        <color theme="1"/>
        <rFont val="Arial"/>
        <family val="2"/>
      </rPr>
      <t xml:space="preserve"> </t>
    </r>
    <r>
      <rPr>
        <sz val="11"/>
        <color theme="1"/>
        <rFont val="Arial"/>
        <family val="2"/>
      </rPr>
      <t>(condiciones locativas)
Análisis de casos en el Comité archivo</t>
    </r>
  </si>
  <si>
    <r>
      <t>1. No lograr la definición final de la cuenta y la determinación de la cartera exigible. 
2. Incongruencias entre la cartera presentada por el prestador y la reconocida por el asegurador. 
3. Procesos conciliatorios pendientes.
4. Incremento en la carga laboral y por consiguiente aumento de horas extras</t>
    </r>
    <r>
      <rPr>
        <b/>
        <sz val="11"/>
        <color theme="1"/>
        <rFont val="Arial"/>
        <family val="2"/>
      </rPr>
      <t>.</t>
    </r>
  </si>
  <si>
    <t xml:space="preserve">1. IN- GF-08 Instructivo de respuesta a glosa
2. Sistema de alertas semaforizado - SEMAFORIZACIÓN
3. Análisis y monitoreo de los reportes generados por los lideres
4. Análisis de los ciclos de glosa, re-glosa y no acuerdo.
5. Mesas de trabajo con los procesos
6. Prueba piloto con 8 IPS en articulación con Auditoría medica integral y gestión clínica (Esta en proceso de conformación -  Equipos conformados)
7. Nuevos modelos innovadores de Contratación (RIA Nefrología, se paga anticipadamente para garantizar atención integral) </t>
  </si>
  <si>
    <t>1. Seguimiento y monitoreo constante de indicadores de gestión y calidad
2. Comunicados a los procesos frente a los inconvenientes presentados en el desarrollo de la plataforma (TI, Acceso)
3. Monitoreo constante de los avances del proceso de auditoria de cuenta
4. Medición de la productividad a los equipos de auditoría
5. Ejecución a los procesos conciliatorios con la red de prestadores</t>
  </si>
  <si>
    <r>
      <t xml:space="preserve">1. Monitoreo constante al sistema de información.
2. Enviar una carta para toda la red de prestadores:
</t>
    </r>
    <r>
      <rPr>
        <b/>
        <sz val="11"/>
        <color theme="1"/>
        <rFont val="Arial"/>
        <family val="2"/>
      </rPr>
      <t xml:space="preserve">Referencia: </t>
    </r>
    <r>
      <rPr>
        <sz val="11"/>
        <color theme="1"/>
        <rFont val="Arial"/>
        <family val="2"/>
      </rPr>
      <t>Revisión para el mejoramiento de la calidad del dato "Lineamiento técnicos para el registro y envío de los datos del RIPS"
3. Seguimiento a las fallas e inconsistencias de la calidad del dato del RIPS.</t>
    </r>
  </si>
  <si>
    <r>
      <t xml:space="preserve">1. No cumplimiento de requisitos iniciales (ejemplo prescripciones en MIPRES)
2. Falta de control en la contratación de acuerdo con los valores (No se tengan en cuenta los valores máximos de recobro)
3. No cumplimiento del ciclo de MIPRES por parte de los prestadores o reporte de suministros
4. Inadecuada marcación del concepto contable en cuentas médicas
5- Pago indebido de tecnologías no cubiertas con cargo a la UPC desde el proceso auditor y desde Tesorería </t>
    </r>
    <r>
      <rPr>
        <b/>
        <sz val="11"/>
        <color theme="1"/>
        <rFont val="Arial"/>
        <family val="2"/>
      </rPr>
      <t>(Causa)</t>
    </r>
    <r>
      <rPr>
        <sz val="11"/>
        <color theme="1"/>
        <rFont val="Arial"/>
        <family val="2"/>
      </rPr>
      <t xml:space="preserve">
6. Inoportunidad en la radicación de las facturas por parte de los prestadores (Causa Externa)
7. Limitaciones en los cronogramas de radicación del Recobro no PBS por parte de la ADRES  (Causa Externa)</t>
    </r>
  </si>
  <si>
    <t>1. PD-GF-14 Procedimiento auditoria cuentas médicas evento
2. PD-GF-13 Procedimiento de recobros no PBS
3. Mesas de trabajo con los procesos, red prestadora y capacitaciones
4. Sistema de información de OKORUM a través de MIPRES.COM (Control semiautomático)
5. Marcación de Conexiones y glosas automáticas.
6. Reporte de presupuestos máximos de manera periódica al proceso de Tesorería y Cartera
7. Análisis mensual de los servicios auditados e Informe de recobros no PBS  
8. Medición y seguimiento del indicador FENIX (Porcentaje de Recobros)</t>
  </si>
  <si>
    <t>1. Realizar mesas de trabajo con los procesos, red prestadora y capacitaciones
2. Retroalimentar y monitorear el Sistema de información de OKORUM a través de MIPRES.COM (Control semiautomático)
3. Realizar y retroalimentar la Marcación de Conexiones y glosas automáticas.
4. Elaborar el reporte de presupuestos máximos de manera periódica al proceso de Tesorería y Cartera
5. Realizar análisis mensual de los servicios auditados e Informe de recobros no PBS  
6. Realizar medición y seguimiento del indicador FENIX (Porcentaje de Recobros)
7. Realizar monitoreo y seguimiento al proceso de recobros y la articulación con las áreas involucradas.</t>
  </si>
  <si>
    <t>1. Escalar a la Subgerencia Financiera para toma de decisiones.
2. Escalar a las diferentes áreas que influyen en el proceso a través de notificaciones y mesas de trabajo para analizar posibles soluciones.
3. Escalar con la red prestadora para que realicen las respectivas correcciones a través de notificaciones y mesas de trabajo.
4. En caso de un hallazgo fiscal verificar como se recupera el recurso acompañados el área jurídica</t>
  </si>
  <si>
    <t xml:space="preserve">1. Inadecuada marcación del concepto contable y no identificación en la auditoría 
2. Desactualización o no parametrización de los conceptos contables correspondientes a recobro PBS
3. Falta de claridad en los contratos o anexos contractuales de acuerdo con los servicios incluyentes y excluyentes
4. Falta de control en las autorizaciones 
5. Inadecuada gestión y seguimiento por parte de los supervisores del contrato líderes RIAS
6. Mala calidad del dato de la prestación de los servicios
7. Falta de controles en el aplicativo misional </t>
  </si>
  <si>
    <t xml:space="preserve">1. PD-GF-21 Procedimiento de recobros PGP
2. PD-GF-14 Procedimiento auditoria cuentas médicas evento
3. Sistema de información respecto a las validaciones en RIPS, glosas y alertas automáticas (Control semiautomático)
4. Mesas de trabajo con los procesos, red prestadora y capacitaciones
5. Medición de indicadores de gestión de manera interna para elaboración de informes recobros PBS
</t>
  </si>
  <si>
    <t>1. Retroalimentar y monitorear del Sistema de información respecto a las validaciones en RIPS, glosas y alertas automáticas (Control semiautomático)
2. Retroalimentar al equipo auditor y a las diferentes áreas implicadas 
3. Realizar mesas de trabajo con los procesos, red prestadora y capacitaciones
4. Realizar la medición de indicadores de gestión de manera interna para elaboración de informes recobros PBS</t>
  </si>
  <si>
    <t>1. Escalar a la Subgerencia Financiera para toma de decisiones.
2. Escalar a las diferentes áreas que influyen en el proceso a través de notificaciones y mesas de trabajo para analizar posibles soluciones.
3. Escalar con la red prestadora para que realicen las respectivas correcciones a través de notificaciones y mesas de trabajo.
4. En caso de un hallazgo fiscal verificar como se recupera el recurso acompañados del área jurídica</t>
  </si>
  <si>
    <t>1. Realizar acuerdos sin contemplar requisitos normativos para la gestión de los servicios NO PBS
2. Inoportunidad en las prescripciones MIPRES y rol recobrante
3. Autorizaciones de servicios NO PBS sin contemplar los requisitos de norma para la gestión de los servicios NO PBS
4. Falta de Controles en el sistema de información en cuanto a coberturas y precios regulados 
5. Falta de funciones o roles del personal que intervienen dentro del contrato RIAS (líder y supervisores).</t>
  </si>
  <si>
    <t>1. PD-GF-14 Procedimiento auditoria cuentas médicas evento
2. PD-GF-13 Procedimiento de recobros no PBS
3. Mesas de trabajo y capacitaciones con los procesos involucrados, red prestadora 
4. Sistema de información de OKORUM a través de MIPRES.COM (Control semiautomático)
5. Marcación de Conexiones y glosas automáticas</t>
  </si>
  <si>
    <t>1. Realizar mesas de trabajo con los procesos, red prestadora y capacitaciones
2. Retroalimentar y monitorear el Sistema de información de OKORUM a través de MIPRES.COM (Control semiautomático)
3. Realizar y retroalimentar la Marcación de Conexiones y glosas automáticas.
4. Realizar monitoreo y seguimiento al proceso de recobros y la articulación con las áreas involucradas.</t>
  </si>
  <si>
    <t>1. Seguimiento de la red de prestadores a través de base de datos.
2. Búsqueda de alternativa de prestadores
3. Contratar las tecnologías y servicios en salud.
4. Contratar los medicamentos.
5. Contratar los insumos.
6. Georreferenciación.
7. Análisis de mercado.
8. Elaboración de notas técnicas
9. Formas de contratación y pago</t>
  </si>
  <si>
    <t>1. Tablero de suficiencia de red - seguimiento a la red
2. Indicadores de seguimiento a la red
3.OD-RS-10 Propuesta de conformación y organización de las redes prestadores (Análisis de suficiencia de red)
4. Seguimiento a la red a través de auditoria integral y concurrente y atreves de la supervisión de los contratos
5. Relacionamiento permanente y mantenimiento de los contratos (Revisión de procedimientos, servicios y tarifas de los contratos) .</t>
  </si>
  <si>
    <t>1. MA-GJ-O1 Manual de contratación y PD- RS- 11 procedimiento de contratación con prestadores de servicios de salud
2. Formatos de servicios, medicamentos e insumos (5 formatos
FO-RS-51 -52- 53- 54- 69)
3. Utilización de códigos CUPS y CUM para la compra de servicios y medicamentos
4. OD- RS- O4 Guion de direccionamiento (priorización de prestadores según servicios, oportunidad y tarifa)
5. Relacionamiento permanente y mantenimiento de los contratos. (Revisión de procedimientos, tarifas, incorporar servicios y tarifas de los contratos) .</t>
  </si>
  <si>
    <t>1. Gestión preventiva y proactiva de solicitudes relacionadas con medicamentos: para evitar la materialización de una queja y garantizar la entrega oportuna y completa  
2. Encuentros personalizados y mesas de trabajo con la red de prestadores
3. Auditoria a los servicios farmacéuticos ambulatorios y seguimiento a los planes de mejora
4. Seguimiento a los indicadores de los servicios farmacéuticos ambulatorios 
5. Reuniones de seguimiento a la supervisión del contrato COHAN</t>
  </si>
  <si>
    <t xml:space="preserve">1. Construcción del manual de referencia de tarifas
2. Seguimiento a la supervisión de los contratos con los gestores farmacéuticos </t>
  </si>
  <si>
    <t>1. PD-RS-09 Procedimiento para la solicitud de parametrización de productos farmacéuticos
2. PD- RS- 18 Procedimiento para la solicitud de Mantenimiento de productos farmacéuticos
3. FO - RS - 21 Formato para la solicitud de parametrización de productos farmacéuticos
4. FO - RS- 55 Formato para la solicitud de mantenimiento de productos farmacéuticos
5. Bases de datos (Manual de tarifas de medicamentos) - Herramienta 
6. Base de datos de servicios (Parametrización de TI)
7. Tabla 4377 (Maestra de medicamentos e insumos)</t>
  </si>
  <si>
    <t>Inoportunidad en el reporte de los eventos adversos e incidentes relacionados con los programas de fármaco, tecno y reactivo vigilancia por parte de la red de prestadores.</t>
  </si>
  <si>
    <t xml:space="preserve">1. Sobrecostos 
2. Eventos adversos e incidentes
3. Hospitalización 
4. Fallos terapéuticos
5. Procesos legales por incumplimiento a las normas
</t>
  </si>
  <si>
    <t xml:space="preserve">1. PD-RS-15 Procedimiento Seguimiento a Productos Farmacéuticos
2. PG- RS- 04 Programa de Farmacovigilancia
3. PG- RS- 05 Programa de Tecnovigilancia 
4. PG-RS-07 Programa Reactivo vigilancia
5. FO- RS- 45 Formato de reporte de casos de Farmacovigilancia a prestadores
6. FO-RS-75 Formato consolidado de reporte efectos Indeseados RDIV
7. FO-RS-61 Formato consolidado de Reporte Evento e Incidentes Adversos
FO-RS-63 Formato verificación cumplimiento reporte trimestral en cero 
8. Mesas de trabajo con los prestadores
9. Implementación y seguimiento a los planes de mejoramiento
10. Asesoría y asistencia técnica a los prestadores
11. Auditoría a los programas de Farmacovigilancia, Tecnovigilancia y Reactivo vigilancia
</t>
  </si>
  <si>
    <t>1. Estandarización del programa de uso seguro y racional de productos farmacéuticos
2. Programa de formación y capacitación 
3. Reuniones con los prestadores para la articulación de los programas 
4. Auditorías a los programas de Farmacovigilancia , Tecnovigilancia y Reactivo vigilancia
5. Acompañamiento técnico a los procesos transversales.</t>
  </si>
  <si>
    <t xml:space="preserve">1. PD- RS -20 Procedimiento de gestión de tecnologías no PBS con preinscripción MIPRES
2. Asesoría y asistencia técnica a los prestadores
3. Capacitaciones a la red de prestadores
4. Reporte semanal a los prestadores respecto a el estado de sus solicitudes NO PBS
5. Envío de estadística MIPRES a los prestadores de manera mensual.
6. Disponibilidad de correo electrónico y chat para todo lo relacionado con inquietudes MIPRES. (Oportunidad)
7. La implementación de una nueva plataforma tecnológica para la gestión de las tecnologías no financiadas con cargo a la UPC y servicios complementarios (Control automático: Software Mipres.com)
8. Página web para consulta del estado de prescripciones de tecnologías NO PBS por parte de los prestadores y colaboradores de la EPS
</t>
  </si>
  <si>
    <t>1. Conexiones - revisión que realiza el sistema ( ejemplo: georreferenciación)</t>
  </si>
  <si>
    <t>Controles GJ:
1. MA- GJ - 02 Manual de supervisión e interventoría
2. Formatos informes de supervisión contratos de salud
3. Formatos informes de supervisión contratos administrativos
Controles Acceso: 
1. Estatuto de contratación, políticas de compra y procedimiento de contratación con prestadores
2. Formato de servicios, medicamentos e insumos
3. Utilización de códigos CUPS y CUM para la compra de servicios y medicamentos
4. Guion de direccionamiento (priorización de prestadores según servicios, oportunidad y tarifa)</t>
  </si>
  <si>
    <t>1. Ajustar, contextualizar de acuerdo a las guías del informe en el componente de las oportunidades de mejora.
2. Capacitar en técnicas de auditoría.
3. Retroalimentación del Director con el Jefe</t>
  </si>
  <si>
    <t>1. Comité de alto valor conformado con el recurso humano idóneo.
2. Contratación de consultores especializados par apoyar la toma de decisiones
3. Acción continua de busque de información para la toma de decisiones (HC, fuentes bibliográficas, análisis de mercado)
4. Implementar un sistema de seguimiento a casos
5. Implementación de las Rutas Integrales de Atención en Salud - RIAS</t>
  </si>
  <si>
    <t>1. A la red de prestadores se solicita plan de mejora
2. Seguimiento al plan</t>
  </si>
  <si>
    <t>1. Ajustar Cronograma de Contratación de la Red integrada de servicios de salud, priorizando condiciones y patologías objeto de seguimiento por la cuenta de alto costo. 
2. Fortalecer sistemas de información para identificar población objetivo
3 Dar continuidad a gestión de programas implementados: planeación, ejecución, verificación y ajuste de para las patologías de la cuenta de alto costo que aun no se han contratado por RIAS</t>
  </si>
  <si>
    <t>1. Realizar mejoras en los sistema de información, captación, reporte y retroalimentación a las red integrada de servicios de salud contratada 
2. Capacitación al recurso humano responsable la notificación de casos en IPS 
3. Asesorías y asistencia técnica focalizada a prestadores de servicios de salud responsables de la atención de los eventos de interés en salud publica
4. Seguimiento continuo a los indicadores
5. Solicitud de notificación y ajuste de red prestadores de eventos interés en salud pública priorizados 
6. Evaluación y seguimiento al cumplimiento de las metas establecidas para los indicadores de salud pública contenidos en la medida de vigilancia especial (1. Mortalidad materna temprana, 2. Sífilis congénita, 3. Mortalidad perinatal, 4. Cáncer de mama y cuello uterino, 5. Tamizaje VIH gestantes, 6. Cáncer de Cérvix, 7. Bajo peso al nacer).</t>
  </si>
  <si>
    <t>1. Realizar unidades de análisis de casos en articulación con entidades territoriales y prestadores de servicios de salud con el fin de identificar causas y mitigar riesgos</t>
  </si>
  <si>
    <t>1. AU-1-PD02 Procedimiento de satisfacción del usuario.
2. FO-GC-12 Formato encuesta de satisfacción de los usuarios
3. Se realiza seguimiento y control a los indicadores (Cliente satisfecho con Savia Salud EPS, Recomendarías a tus familiares y amigos afiliarse a Savia, Has pensado cambiarte a otra EPS).
Equipos interdisciplinarios para los servicios a calificar: auditores, vigías, entre otros.
• Planilla de muestreo estratificada
• AU-12-F002 Encuesta de satisfacción de usuarios Savia Salud EPS
• Informe de satisfacción de usuarios (Cada dos meses).</t>
  </si>
  <si>
    <t>1. AU-1-PD01 Procedimiento gestión de PQRD
2. Seguimiento a las PQRD e Indicadores (Base de datos e informe PQRD mensual)
3. Gestión de las PQRD y direccionamiento de estas a las dependencias encargadas.
4. Instructivo de seguimiento a las auxiliares, a las áreas e IPS. (Auxiliar solo gestiona) (En construcción con TI)
5. Instructivo para el manejo del nuevo aplicativo creado para la Gestión de PQRSF.(En construcción con TI). Parametrización esta en el aplicativo a quien se debe enviar la información)
6. Reuniones en comités primarios
7. Cronograma y actas de las mesas de trabajo (Las IPS) Mensual de acuerdo a le necesidad. (Control efectivo).
8. Cumplimiento a la clausula contractual a la gestión de PQRSF por parte de la red contratada 
9. Emisión de línea de manifestaciones a los prestadores a través de SIMSA (COHAN, Metro salud, La María, Clínica Conquistadores, Manuel Uribe Ángel y las RIAS)</t>
  </si>
  <si>
    <t>1. Seguimiento a la gestión de las PQRD 
2. Reuniones permanentes con los prestadores.
3. Retroalimentación a las áreas a través del informe de PQRD
4. Indicador de seguimiento mensual al prestador por cierre de PQRD</t>
  </si>
  <si>
    <t>1. Procesos y procedimientos de contratación establecidos por la entidad
2. Existe revisión por parte del área de las oficinas del área jurídica y de planeación
3. Establecido comité de contratación para valores superiores de la cuantía mínima
4. Revisión de estudio de mercado por parte de la oficina asesora jurídica
5. Requerimiento de experiencia e idoneidad para el asociado</t>
  </si>
  <si>
    <t>1. Procesos y procedimientos de contratación establecidos por la entidad.
2.  Revisión por parte de las oficinas del área jurídica y de planeación. Mesas de trabajo conjuntas con el área técnica. 
3. Establecido comité de contratación para valores superiores de la cuantía mínima
4. Revisión de estudio de mercado por parte de la oficina asesora jurídica
5. Requerimiento de experiencia e idoneidad para el asociado</t>
  </si>
  <si>
    <t xml:space="preserve"> 1. Expedir solicitudes de CDP con una identificación del rubro inadecuado "diferente al del objeto". (Desviación de Recursos)</t>
  </si>
  <si>
    <t>1. Reportar informes semestrales del estado de los procesos a la Dirección de Prevención del daño antijurídico de la Secretaria Jurídica. 
2.Reporte de actualización del sistema SIPROJ.
3.Seguimiento y control de sistemas creados para seguimiento.</t>
  </si>
  <si>
    <t xml:space="preserve">1. Diligenciar el cuadro de préstamo de expedientes de contratos, solo cuando lo requiera necesario el funcionario con autorización de la jefe de OAJ. 
2. Uso del sistema de Alfresco </t>
  </si>
  <si>
    <t>1. Control de ajustes: Con base al control de ajustes se realiza controles de los archivos y se revisa la calidad del dato.
2. Revisión, evaluación y aplicación de ajustes a los archivos de detalle con base en los análisis  realizados por el proceso de reserva técnica y los hallazgos a la metodología de calculo de las reservas técnicas de la EPS emitidas por los entes de control</t>
  </si>
  <si>
    <t xml:space="preserve">1. Falta de conocimiento por parte de evaluados y evaluadores sobre el Sistema de Evaluación de Desempeño y los acuerdos de gestión.
2. Falta de rigurosidad en la inducción a los Directivos y Colaboradores
3, Ausencia de lineamientos frente a la importancia del Sistema de Evaluación de Desempeño y los acuerdos de gestión y su seguimiento. </t>
  </si>
  <si>
    <t xml:space="preserve">1. Seguimiento y monitoreo a la realización de las evaluaciones de desempeño por parte de los líderes y colaboradores de la EPS </t>
  </si>
  <si>
    <t xml:space="preserve">1. Confirmación de asistencia vía correo electrónico y calendario para funcionarios
2. Seguimiento y control de inducción de los colaboradores que ingresan a la institución </t>
  </si>
  <si>
    <t>1. Diligenciamiento de la base de datos y la revisión posterior una vez es emitido el documento por parte del área Jurídica.
2. Control de entrega de documentos de empleados a gestión documental  donde se relaciona la entrega del contrato</t>
  </si>
  <si>
    <t xml:space="preserve">1. Falta de recurso humano para el proceso de Seguridad y Salud en el trabajo
2. Múltiples funciones para un solo colaborador 
3. No se están ejecutando los procedimientos según lo documentado
4. No se cuenta con la parte presupuestal para cambiar o modificar los riesgos
5. Falta de mediciones e inspecciones 
6. Falta de implementación de programas de promoción y prevención
7. No hay un software para el sistema de gestión de seguridad y salud en el trabajo que permita disminuir las cargas manuales 
Causas externas
8. Posibilidad de ocurrencia del riesgo por manifestaciones, riesgo público, incendios, inundaciones, tecnológicos, osteomuscular
9. Resultados negativos por encuestas o informes normatizados: ejem: riesgo psicosocial
</t>
  </si>
  <si>
    <t>1. En auditorias salgan hallazgos de no conformidad o no cumplimiento
2. En la autoevaluación baje el porcentaje de calificaciones mínimas de lo estándares de Seguridad y Salud en el trabajo
3.Posibilidad de generación de accidentes de trabajo y/o enfermedades laborales.
4. Reprocesos en la gestión del área
5. Posibilidad de sanciones económicas para la EPS</t>
  </si>
  <si>
    <t>1. GH-PO07 Política de seguridad y salud en el trabajo - SST
2. GH-PO03 Política de teletrabajo
3. GH-PO01 Política SPA
4. MA-GH-01 Manual de Funciones y Perfil de Cargos
5. MA-GH-02 Manual del Sistema de Gestión de Seguridad y Salud en el Trabajo
6. MA-GH-05 Manual de convivencia
7. MA-GH-06 Manual de teletrabajo
8. PD-GH-05 Procedimiento evaluación de desempeño
9. PD-GH-07 Procedimiento exámenes médicos ocupacionales
10. PD-GH-08 Procedimiento para la notificación e investigación de incidentes, AT y condiciones peligrosas
11. PD-GH-09 Procedimiento seguimiento restricciones medicas y reincorporación laboral
12. PD-GH-10 Procedimiento reporte e Intervención de casos por presunto acoso laboral
13. PD-GH-13 Procedimiento acciones correctivas, preventivas y de mejora
14. PD-GH-16 Procedimiento postulación y aprobación del teletrabajo
15. OD-GH-02 Reglamento de higiene y seguridad industrial
16. OD-GH-03 Plan de prevención, atención y respuesta ante emergencias
17. OD-GH-06 Sistema de vigilancia epidemiológica
18. OD-GH-07 Programa de higiene y seguridad industrial
19. Capacitaciones en promoción y prevención
20. Capacitaciones a los riesgos que son inherentes a la actividad laboral
21. Plan de trabajo y cronograma de seguridad y salud en el trabajo</t>
  </si>
  <si>
    <t xml:space="preserve">1. Realizar capacitaciones en promoción y prevención
2. Realizar Capacitaciones a los riesgos que son inherentes a la actividad laboral
3. Ejecutar el Plan de trabajo y cronograma de seguridad y salud en el trabajo
4. Reforzar los riesgos y peligros de manera preventiva mediante la divulgación en mecanismos de consulta y participación para disminuir su materialización en los colaboradores </t>
  </si>
  <si>
    <t>1. Buscar asesoría por ARL y se reciben las recomendaciones para ejecutarlas dentro de la organización 
2. Realizar reuniones con las partes interesadas para encontrar acciones correctivas, preventivas y de mejora
3. Articular al área administrativa como un apoyo a la compra de insumos cuando se requiere suplir la necesidad.
4. Hablar con la subgerencia de desarrollo organizacional para encontrar soluciones frente a las dificultades identificadas.
5. Documentar y ajustar los formatos y/o procedimientos que afecten la labor en los colaboradores, fuente y medio 
6. Realizar cronogramas de formación y desarrollo</t>
  </si>
  <si>
    <t>1. Datos inexactos, modificados o incorrectos que afectan la calidad de la información
2. Afectación del afiliado
3. Indebida prestación del servicio
4. Posibles hallazgos de Auditoría Interna General
5. Posibilidad de investigaciones y sanciones por la SIC
6. Reprocesos internos.
7. Afectación a la operación de los procesos. 
8. Posibles acciones de tutela por violación al Habeas data</t>
  </si>
  <si>
    <t>1. Error en la ejecución de los procesos internos asociados a la autorización de acceso a los datos personales por parte del colaborador 
2. Manejo de un perfil de acceso a plataformas (Conexiones, SAP, entre otros) por varias personas (Debe ser un único perfil  por cada base de datos que contenga datos personales).</t>
  </si>
  <si>
    <t>1. Realizar recomendaciones respecto a la política de Seguridad de la Información
2. Realizar la documentación del instructivo (o Manual) que guie la administración de los datos (15 de Julio fecha de cumplimiento)
3. Programar mesas de trabajo con la jefatura de TI para verificar como es el acceso a plataformas, manejo de roles y perfiles de usuario.</t>
  </si>
  <si>
    <t>1. Sucesos y hechos fortuitos que de manera imprevista afecten los equipos los cuales tiene datos personales</t>
  </si>
  <si>
    <t>1. Escalar a la jefatura de TI para buscar alternativas de solución frente al caso puntual presentado.</t>
  </si>
  <si>
    <t>1. Falta de capacitación en materia de normatividad en la protección de datos personales por parte del personal de TI.
2. Posibilidad de error en la manipulación de la información por parte de TI.</t>
  </si>
  <si>
    <t>1. Solicitar periódicamente a los lideres de los diferentes procesos la actualización de las bases de datos personales.
2.  Realizar el respaldo, control y backup en caso de perdida de información (Copias de seguridad
Almacenamiento en dos ubicaciones diferentes)
3. Realizar la documentación del instructivo (o Manual) que guie la administración de los datos personales.</t>
  </si>
  <si>
    <t>1. Caída o lentitud del aplicativo.
2. Falla en los procesos internos del aplicativo.
3. Fallos en el proceso de despliegue de versión.
4. Problemas de infraestructura respecto a los recursos dimensionados.
5. Fluido eléctrico.
6. Caída del internet.
7. Falla en la conectividad.
8. Falla en los servidores (Problema Técnico de UNE).
9. Falta espacio en el servidor.
10. Pérdida de Dominio.
11. Obsolescencia o problemas de la arquitectura.
12. Fenómenos de fuerza mayor (Desastres).
13. Falla crítica por parte del proveedor (cumplimiento de ANS).</t>
  </si>
  <si>
    <t>R3, R7, R19, R25, R42, R52, R59, R67, R70, R79, R85, R86, R89, R91, R92, R99, R100, R101, R109, R112, R116, R117, R123</t>
  </si>
  <si>
    <t>R113, R114, R124, R125, R126, R127</t>
  </si>
  <si>
    <t>R13, R14, R15, R97, R98, R128</t>
  </si>
  <si>
    <t>R4, R10, R12, R17, R24, R31, R34, R35, R38, R50, R58, R64, R66, R71, R87, R88, R90, R102, R110, R129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</si>
</sst>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0"/>
      <color theme="1"/>
      <name val="Arial"/>
      <family val="2"/>
    </font>
    <font>
      <sz val="10"/>
      <color theme="1"/>
      <name val="Arial"/>
      <family val="2"/>
    </font>
    <font>
      <sz val="10"/>
      <name val="Arial"/>
      <family val="2"/>
    </font>
    <font>
      <sz val="11"/>
      <color theme="1"/>
      <name val="Arial"/>
      <family val="2"/>
    </font>
    <font>
      <b/>
      <sz val="11"/>
      <color theme="1"/>
      <name val="Calibri"/>
      <family val="2"/>
      <scheme val="minor"/>
    </font>
    <font>
      <b/>
      <sz val="12"/>
      <color theme="1"/>
      <name val="Arial"/>
      <family val="2"/>
    </font>
    <font>
      <b/>
      <sz val="11"/>
      <color rgb="FFFFFFFF"/>
      <name val="Arial"/>
      <family val="2"/>
    </font>
    <font>
      <sz val="11"/>
      <color rgb="FF000000"/>
      <name val="Arial"/>
      <family val="2"/>
    </font>
    <font>
      <b/>
      <u/>
      <sz val="11"/>
      <color rgb="FF000000"/>
      <name val="Arial"/>
      <family val="2"/>
    </font>
    <font>
      <sz val="26"/>
      <color theme="1"/>
      <name val="Calibri"/>
      <family val="2"/>
      <scheme val="minor"/>
    </font>
    <font>
      <sz val="28"/>
      <color theme="1"/>
      <name val="Calibri"/>
      <family val="2"/>
      <scheme val="minor"/>
    </font>
    <font>
      <b/>
      <i/>
      <sz val="11"/>
      <color rgb="FF000000"/>
      <name val="Arial"/>
      <family val="2"/>
    </font>
    <font>
      <sz val="9"/>
      <color theme="1"/>
      <name val="Arial"/>
      <family val="2"/>
    </font>
    <font>
      <b/>
      <sz val="9"/>
      <color theme="1"/>
      <name val="Arial"/>
      <family val="2"/>
    </font>
    <font>
      <b/>
      <sz val="9"/>
      <color indexed="81"/>
      <name val="Tahoma"/>
      <family val="2"/>
    </font>
    <font>
      <sz val="9"/>
      <color indexed="81"/>
      <name val="Tahoma"/>
      <family val="2"/>
    </font>
    <font>
      <b/>
      <sz val="11"/>
      <color rgb="FF000000"/>
      <name val="Arial"/>
      <family val="2"/>
    </font>
    <font>
      <sz val="11"/>
      <color rgb="FFFF0000"/>
      <name val="Calibri"/>
      <family val="2"/>
      <scheme val="minor"/>
    </font>
    <font>
      <sz val="11"/>
      <name val="Arial"/>
      <family val="2"/>
    </font>
    <font>
      <sz val="12"/>
      <color theme="1"/>
      <name val="Arial"/>
      <family val="2"/>
    </font>
    <font>
      <b/>
      <sz val="11"/>
      <color theme="1"/>
      <name val="Arial"/>
      <family val="2"/>
    </font>
    <font>
      <b/>
      <sz val="11"/>
      <color theme="0"/>
      <name val="Calibri"/>
      <family val="2"/>
      <scheme val="minor"/>
    </font>
    <font>
      <sz val="11"/>
      <color theme="0"/>
      <name val="Calibri"/>
      <family val="2"/>
      <scheme val="minor"/>
    </font>
    <font>
      <b/>
      <sz val="11"/>
      <color theme="0"/>
      <name val="Arial"/>
      <family val="2"/>
    </font>
    <font>
      <b/>
      <sz val="10"/>
      <color theme="0"/>
      <name val="Arial"/>
      <family val="2"/>
    </font>
    <font>
      <sz val="8"/>
      <name val="Calibri"/>
      <family val="2"/>
      <scheme val="minor"/>
    </font>
    <font>
      <sz val="11"/>
      <name val="Calibri"/>
      <family val="2"/>
      <scheme val="minor"/>
    </font>
    <font>
      <sz val="12"/>
      <name val="Arial"/>
      <family val="2"/>
    </font>
    <font>
      <sz val="12"/>
      <color rgb="FFFF0000"/>
      <name val="Arial"/>
      <family val="2"/>
    </font>
    <font>
      <sz val="11"/>
      <color rgb="FFFF0000"/>
      <name val="Arial"/>
      <family val="2"/>
    </font>
    <font>
      <b/>
      <sz val="11"/>
      <name val="Arial"/>
      <family val="2"/>
    </font>
    <font>
      <b/>
      <sz val="10"/>
      <name val="Arial"/>
      <family val="2"/>
    </font>
    <font>
      <b/>
      <sz val="11"/>
      <color rgb="FFFFFFFF"/>
      <name val="Arial"/>
      <family val="2"/>
    </font>
    <font>
      <u/>
      <sz val="11"/>
      <color theme="1"/>
      <name val="Arial"/>
      <family val="2"/>
    </font>
    <font>
      <b/>
      <sz val="12"/>
      <color theme="0"/>
      <name val="Arial"/>
      <family val="2"/>
    </font>
  </fonts>
  <fills count="1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6666"/>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00505E"/>
        <bgColor indexed="64"/>
      </patternFill>
    </fill>
    <fill>
      <patternFill patternType="solid">
        <fgColor theme="0"/>
        <bgColor indexed="64"/>
      </patternFill>
    </fill>
    <fill>
      <patternFill patternType="solid">
        <fgColor theme="5" tint="0.79998168889431442"/>
        <bgColor indexed="64"/>
      </patternFill>
    </fill>
  </fills>
  <borders count="81">
    <border>
      <left/>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style="medium">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rgb="FF000000"/>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rgb="FF000000"/>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top/>
      <bottom/>
      <diagonal/>
    </border>
  </borders>
  <cellStyleXfs count="1">
    <xf numFmtId="0" fontId="0" fillId="0" borderId="0"/>
  </cellStyleXfs>
  <cellXfs count="538">
    <xf numFmtId="0" fontId="0" fillId="0" borderId="0" xfId="0"/>
    <xf numFmtId="0" fontId="2" fillId="0" borderId="0" xfId="0" applyFont="1"/>
    <xf numFmtId="0" fontId="2" fillId="0" borderId="10" xfId="0" applyFont="1" applyBorder="1" applyAlignment="1">
      <alignment vertical="center"/>
    </xf>
    <xf numFmtId="0" fontId="2" fillId="0" borderId="0" xfId="0" applyFont="1" applyAlignment="1">
      <alignment horizontal="center"/>
    </xf>
    <xf numFmtId="0" fontId="2" fillId="0" borderId="10" xfId="0" applyFont="1" applyBorder="1" applyAlignment="1">
      <alignment horizontal="right" vertical="center"/>
    </xf>
    <xf numFmtId="49" fontId="2" fillId="0" borderId="10" xfId="0" applyNumberFormat="1" applyFont="1" applyBorder="1" applyAlignment="1">
      <alignment horizontal="right" vertical="center"/>
    </xf>
    <xf numFmtId="14" fontId="2" fillId="0" borderId="10" xfId="0" applyNumberFormat="1" applyFont="1" applyBorder="1" applyAlignment="1">
      <alignment horizontal="right" vertical="center"/>
    </xf>
    <xf numFmtId="0" fontId="7" fillId="9" borderId="43" xfId="0" applyFont="1" applyFill="1" applyBorder="1" applyAlignment="1">
      <alignment horizontal="center" vertical="center"/>
    </xf>
    <xf numFmtId="0" fontId="7" fillId="9" borderId="40" xfId="0" applyFont="1" applyFill="1" applyBorder="1" applyAlignment="1">
      <alignment horizontal="center" vertical="center"/>
    </xf>
    <xf numFmtId="0" fontId="7" fillId="9" borderId="43" xfId="0" applyFont="1" applyFill="1" applyBorder="1" applyAlignment="1">
      <alignment horizontal="center" vertical="center" wrapText="1"/>
    </xf>
    <xf numFmtId="0" fontId="7" fillId="9" borderId="40" xfId="0" applyFont="1" applyFill="1" applyBorder="1" applyAlignment="1">
      <alignment horizontal="center" vertical="center" wrapText="1"/>
    </xf>
    <xf numFmtId="0" fontId="6" fillId="8" borderId="24" xfId="0" applyFont="1" applyFill="1" applyBorder="1" applyAlignment="1">
      <alignment horizontal="center" vertical="center" wrapText="1"/>
    </xf>
    <xf numFmtId="0" fontId="8" fillId="0" borderId="37" xfId="0" applyFont="1" applyBorder="1" applyAlignment="1">
      <alignment horizontal="justify" vertical="center" wrapText="1"/>
    </xf>
    <xf numFmtId="0" fontId="8" fillId="0" borderId="44" xfId="0" applyFont="1" applyBorder="1" applyAlignment="1">
      <alignment horizontal="justify" vertical="center"/>
    </xf>
    <xf numFmtId="0" fontId="7" fillId="9" borderId="45" xfId="0" applyFont="1" applyFill="1" applyBorder="1" applyAlignment="1">
      <alignment horizontal="center" vertical="center"/>
    </xf>
    <xf numFmtId="0" fontId="10" fillId="0" borderId="0" xfId="0" applyFont="1" applyAlignment="1">
      <alignment horizontal="center" vertical="center"/>
    </xf>
    <xf numFmtId="0" fontId="4" fillId="0" borderId="40" xfId="0" applyFont="1" applyBorder="1" applyAlignment="1">
      <alignment horizontal="justify" vertical="center"/>
    </xf>
    <xf numFmtId="0" fontId="4" fillId="0" borderId="40" xfId="0" applyFont="1" applyBorder="1" applyAlignment="1">
      <alignment horizontal="center" vertical="center"/>
    </xf>
    <xf numFmtId="0" fontId="4" fillId="8" borderId="43" xfId="0" applyFont="1" applyFill="1" applyBorder="1" applyAlignment="1">
      <alignment horizontal="center" vertical="center" wrapText="1"/>
    </xf>
    <xf numFmtId="0" fontId="6" fillId="6" borderId="43" xfId="0" applyFont="1" applyFill="1" applyBorder="1" applyAlignment="1">
      <alignment horizontal="center" vertical="center" wrapText="1"/>
    </xf>
    <xf numFmtId="0" fontId="8" fillId="0" borderId="40" xfId="0" applyFont="1" applyBorder="1" applyAlignment="1">
      <alignment horizontal="justify" vertical="center" wrapText="1"/>
    </xf>
    <xf numFmtId="0" fontId="11" fillId="0" borderId="0" xfId="0" applyFont="1" applyAlignment="1">
      <alignment horizontal="center" vertical="center"/>
    </xf>
    <xf numFmtId="0" fontId="4" fillId="6" borderId="43" xfId="0" applyFont="1" applyFill="1" applyBorder="1" applyAlignment="1">
      <alignment horizontal="center" vertical="center" wrapText="1"/>
    </xf>
    <xf numFmtId="0" fontId="7" fillId="9" borderId="43" xfId="0" applyFont="1" applyFill="1" applyBorder="1" applyAlignment="1">
      <alignment horizontal="left" vertical="center" wrapText="1"/>
    </xf>
    <xf numFmtId="0" fontId="8" fillId="8" borderId="40" xfId="0" applyFont="1" applyFill="1" applyBorder="1" applyAlignment="1">
      <alignment horizontal="center" vertical="center"/>
    </xf>
    <xf numFmtId="0" fontId="8" fillId="6" borderId="40" xfId="0" applyFont="1" applyFill="1" applyBorder="1" applyAlignment="1">
      <alignment horizontal="center" vertical="center"/>
    </xf>
    <xf numFmtId="0" fontId="8" fillId="7" borderId="40"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4" fillId="7" borderId="43" xfId="0" applyFont="1" applyFill="1" applyBorder="1" applyAlignment="1">
      <alignment horizontal="center" vertical="center" wrapText="1"/>
    </xf>
    <xf numFmtId="0" fontId="8" fillId="4" borderId="40" xfId="0" applyFont="1" applyFill="1" applyBorder="1" applyAlignment="1">
      <alignment horizontal="center" vertical="center"/>
    </xf>
    <xf numFmtId="0" fontId="6" fillId="4" borderId="43"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7" fillId="9" borderId="40" xfId="0" applyFont="1" applyFill="1" applyBorder="1" applyAlignment="1">
      <alignment horizontal="justify" vertical="center"/>
    </xf>
    <xf numFmtId="0" fontId="13" fillId="0" borderId="0" xfId="0" applyFont="1"/>
    <xf numFmtId="0" fontId="14" fillId="0" borderId="32" xfId="0" applyFont="1" applyBorder="1" applyAlignment="1">
      <alignment horizontal="center" vertical="center" wrapText="1"/>
    </xf>
    <xf numFmtId="0" fontId="13" fillId="10" borderId="24" xfId="0" applyFont="1" applyFill="1" applyBorder="1" applyAlignment="1">
      <alignment horizontal="center" vertical="center" wrapText="1"/>
    </xf>
    <xf numFmtId="0" fontId="13" fillId="11" borderId="2" xfId="0" applyFont="1" applyFill="1" applyBorder="1" applyAlignment="1">
      <alignment horizontal="center" vertical="center" wrapText="1"/>
    </xf>
    <xf numFmtId="0" fontId="13" fillId="11" borderId="21" xfId="0" applyFont="1" applyFill="1" applyBorder="1" applyAlignment="1">
      <alignment horizontal="center" vertical="center" wrapText="1"/>
    </xf>
    <xf numFmtId="0" fontId="13" fillId="11" borderId="23" xfId="0" applyFont="1" applyFill="1" applyBorder="1" applyAlignment="1">
      <alignment horizontal="center" vertical="center" wrapText="1"/>
    </xf>
    <xf numFmtId="0" fontId="13" fillId="11" borderId="46" xfId="0" applyFont="1" applyFill="1" applyBorder="1" applyAlignment="1">
      <alignment horizontal="center" vertical="center" wrapText="1"/>
    </xf>
    <xf numFmtId="0" fontId="13" fillId="0" borderId="0" xfId="0" applyFont="1" applyAlignment="1">
      <alignment horizontal="center" vertical="center" wrapText="1"/>
    </xf>
    <xf numFmtId="0" fontId="13" fillId="12" borderId="47" xfId="0" applyFont="1" applyFill="1" applyBorder="1" applyAlignment="1">
      <alignment horizontal="left" vertical="center" wrapText="1" indent="1"/>
    </xf>
    <xf numFmtId="0" fontId="14" fillId="12" borderId="6" xfId="0" applyFont="1" applyFill="1" applyBorder="1" applyAlignment="1">
      <alignment horizontal="center" vertical="center"/>
    </xf>
    <xf numFmtId="0" fontId="13" fillId="12" borderId="5" xfId="0" applyFont="1" applyFill="1" applyBorder="1" applyAlignment="1">
      <alignment horizontal="center" vertical="center"/>
    </xf>
    <xf numFmtId="0" fontId="13" fillId="12" borderId="7" xfId="0" applyFont="1" applyFill="1" applyBorder="1" applyAlignment="1">
      <alignment horizontal="center" vertical="center"/>
    </xf>
    <xf numFmtId="0" fontId="13" fillId="12" borderId="48" xfId="0" applyFont="1" applyFill="1" applyBorder="1" applyAlignment="1">
      <alignment horizontal="left" vertical="center" wrapText="1" indent="1"/>
    </xf>
    <xf numFmtId="0" fontId="14" fillId="12" borderId="28" xfId="0" applyFont="1" applyFill="1" applyBorder="1" applyAlignment="1">
      <alignment horizontal="center" vertical="center"/>
    </xf>
    <xf numFmtId="0" fontId="13" fillId="12" borderId="10" xfId="0" applyFont="1" applyFill="1" applyBorder="1" applyAlignment="1">
      <alignment horizontal="center" vertical="center"/>
    </xf>
    <xf numFmtId="0" fontId="13" fillId="12" borderId="13" xfId="0" applyFont="1" applyFill="1" applyBorder="1" applyAlignment="1">
      <alignment horizontal="center" vertical="center"/>
    </xf>
    <xf numFmtId="0" fontId="13" fillId="12" borderId="49" xfId="0" applyFont="1" applyFill="1" applyBorder="1" applyAlignment="1">
      <alignment horizontal="left" vertical="center" wrapText="1" indent="1"/>
    </xf>
    <xf numFmtId="0" fontId="14" fillId="12" borderId="19" xfId="0" applyFont="1" applyFill="1" applyBorder="1" applyAlignment="1">
      <alignment horizontal="center" vertical="center"/>
    </xf>
    <xf numFmtId="0" fontId="13" fillId="12" borderId="17" xfId="0" applyFont="1" applyFill="1" applyBorder="1" applyAlignment="1">
      <alignment horizontal="center" vertical="center"/>
    </xf>
    <xf numFmtId="0" fontId="13" fillId="12" borderId="20" xfId="0" applyFont="1" applyFill="1" applyBorder="1" applyAlignment="1">
      <alignment horizontal="center" vertical="center"/>
    </xf>
    <xf numFmtId="0" fontId="13" fillId="13" borderId="47" xfId="0" applyFont="1" applyFill="1" applyBorder="1" applyAlignment="1">
      <alignment horizontal="left" vertical="center" wrapText="1" indent="1"/>
    </xf>
    <xf numFmtId="0" fontId="14" fillId="13" borderId="6" xfId="0" applyFont="1" applyFill="1" applyBorder="1" applyAlignment="1">
      <alignment horizontal="center" vertical="center"/>
    </xf>
    <xf numFmtId="0" fontId="13" fillId="13" borderId="5" xfId="0" applyFont="1" applyFill="1" applyBorder="1" applyAlignment="1">
      <alignment horizontal="center" vertical="center"/>
    </xf>
    <xf numFmtId="0" fontId="13" fillId="13" borderId="7" xfId="0" applyFont="1" applyFill="1" applyBorder="1" applyAlignment="1">
      <alignment horizontal="center" vertical="center"/>
    </xf>
    <xf numFmtId="0" fontId="13" fillId="13" borderId="48" xfId="0" applyFont="1" applyFill="1" applyBorder="1" applyAlignment="1">
      <alignment horizontal="left" vertical="center" wrapText="1" indent="1"/>
    </xf>
    <xf numFmtId="0" fontId="14" fillId="13" borderId="12" xfId="0" applyFont="1" applyFill="1" applyBorder="1" applyAlignment="1">
      <alignment horizontal="center" vertical="center"/>
    </xf>
    <xf numFmtId="0" fontId="13" fillId="13" borderId="10" xfId="0" applyFont="1" applyFill="1" applyBorder="1" applyAlignment="1">
      <alignment horizontal="center" vertical="center"/>
    </xf>
    <xf numFmtId="0" fontId="13" fillId="13" borderId="13" xfId="0" applyFont="1" applyFill="1" applyBorder="1" applyAlignment="1">
      <alignment horizontal="center" vertical="center"/>
    </xf>
    <xf numFmtId="0" fontId="13" fillId="13" borderId="49" xfId="0" applyFont="1" applyFill="1" applyBorder="1" applyAlignment="1">
      <alignment horizontal="left" vertical="center" wrapText="1" indent="1"/>
    </xf>
    <xf numFmtId="0" fontId="14" fillId="13" borderId="19" xfId="0" applyFont="1" applyFill="1" applyBorder="1" applyAlignment="1">
      <alignment horizontal="center" vertical="center"/>
    </xf>
    <xf numFmtId="0" fontId="13" fillId="13" borderId="17" xfId="0" applyFont="1" applyFill="1" applyBorder="1" applyAlignment="1">
      <alignment horizontal="center" vertical="center"/>
    </xf>
    <xf numFmtId="0" fontId="13" fillId="13" borderId="20" xfId="0" applyFont="1" applyFill="1" applyBorder="1" applyAlignment="1">
      <alignment horizontal="center" vertical="center"/>
    </xf>
    <xf numFmtId="0" fontId="13" fillId="14" borderId="50" xfId="0" applyFont="1" applyFill="1" applyBorder="1" applyAlignment="1">
      <alignment horizontal="left" vertical="center" wrapText="1" indent="1"/>
    </xf>
    <xf numFmtId="0" fontId="13" fillId="11" borderId="25" xfId="0" applyFont="1" applyFill="1" applyBorder="1" applyAlignment="1">
      <alignment horizontal="center" vertical="center"/>
    </xf>
    <xf numFmtId="0" fontId="13" fillId="11" borderId="31" xfId="0" applyFont="1" applyFill="1" applyBorder="1" applyAlignment="1">
      <alignment horizontal="center" vertical="center"/>
    </xf>
    <xf numFmtId="0" fontId="13" fillId="14" borderId="48" xfId="0" applyFont="1" applyFill="1" applyBorder="1" applyAlignment="1">
      <alignment horizontal="left" vertical="center" wrapText="1" indent="1"/>
    </xf>
    <xf numFmtId="0" fontId="14" fillId="12" borderId="12" xfId="0" applyFont="1" applyFill="1" applyBorder="1" applyAlignment="1">
      <alignment horizontal="center" vertical="center"/>
    </xf>
    <xf numFmtId="0" fontId="13" fillId="11" borderId="10" xfId="0" applyFont="1" applyFill="1" applyBorder="1" applyAlignment="1">
      <alignment horizontal="center" vertical="center"/>
    </xf>
    <xf numFmtId="0" fontId="13" fillId="11" borderId="13" xfId="0" applyFont="1" applyFill="1" applyBorder="1" applyAlignment="1">
      <alignment horizontal="center" vertical="center"/>
    </xf>
    <xf numFmtId="0" fontId="13" fillId="14" borderId="49" xfId="0" applyFont="1" applyFill="1" applyBorder="1" applyAlignment="1">
      <alignment horizontal="left" vertical="center" wrapText="1" indent="1"/>
    </xf>
    <xf numFmtId="0" fontId="13" fillId="11" borderId="17" xfId="0" applyFont="1" applyFill="1" applyBorder="1" applyAlignment="1">
      <alignment horizontal="center" vertical="center"/>
    </xf>
    <xf numFmtId="0" fontId="13" fillId="11" borderId="20" xfId="0" applyFont="1" applyFill="1" applyBorder="1" applyAlignment="1">
      <alignment horizontal="center" vertical="center"/>
    </xf>
    <xf numFmtId="0" fontId="13" fillId="0" borderId="0" xfId="0" applyFont="1" applyAlignment="1">
      <alignment horizontal="center" vertical="center"/>
    </xf>
    <xf numFmtId="0" fontId="2" fillId="15" borderId="10" xfId="0" applyFont="1" applyFill="1" applyBorder="1" applyAlignment="1">
      <alignment vertical="center" wrapText="1"/>
    </xf>
    <xf numFmtId="0" fontId="0" fillId="0" borderId="10" xfId="0" applyBorder="1" applyAlignment="1">
      <alignment vertical="center" wrapText="1"/>
    </xf>
    <xf numFmtId="0" fontId="5" fillId="2" borderId="10" xfId="0" applyFont="1" applyFill="1" applyBorder="1" applyAlignment="1">
      <alignment horizontal="center" vertical="center" wrapText="1"/>
    </xf>
    <xf numFmtId="0" fontId="7" fillId="9" borderId="41" xfId="0" applyFont="1" applyFill="1" applyBorder="1" applyAlignment="1">
      <alignment horizontal="center" vertical="center" wrapText="1"/>
    </xf>
    <xf numFmtId="0" fontId="5" fillId="8" borderId="10" xfId="0" applyFont="1" applyFill="1" applyBorder="1" applyAlignment="1">
      <alignment horizontal="center"/>
    </xf>
    <xf numFmtId="0" fontId="5" fillId="6" borderId="10" xfId="0" applyFont="1" applyFill="1" applyBorder="1" applyAlignment="1">
      <alignment horizontal="center"/>
    </xf>
    <xf numFmtId="0" fontId="5" fillId="7" borderId="10" xfId="0" applyFont="1" applyFill="1" applyBorder="1" applyAlignment="1">
      <alignment horizontal="center"/>
    </xf>
    <xf numFmtId="0" fontId="5" fillId="4" borderId="10" xfId="0" applyFont="1" applyFill="1" applyBorder="1" applyAlignment="1">
      <alignment horizontal="center"/>
    </xf>
    <xf numFmtId="0" fontId="5" fillId="2" borderId="10" xfId="0" applyFont="1" applyFill="1" applyBorder="1" applyAlignment="1">
      <alignment horizontal="center"/>
    </xf>
    <xf numFmtId="0" fontId="0" fillId="8" borderId="10" xfId="0" applyFill="1" applyBorder="1" applyAlignment="1">
      <alignment horizontal="center"/>
    </xf>
    <xf numFmtId="0" fontId="0" fillId="6" borderId="10" xfId="0" applyFill="1" applyBorder="1" applyAlignment="1">
      <alignment horizontal="center"/>
    </xf>
    <xf numFmtId="0" fontId="0" fillId="7" borderId="10" xfId="0" applyFill="1" applyBorder="1" applyAlignment="1">
      <alignment horizontal="center"/>
    </xf>
    <xf numFmtId="0" fontId="0" fillId="4" borderId="10" xfId="0" applyFill="1" applyBorder="1" applyAlignment="1">
      <alignment horizontal="center"/>
    </xf>
    <xf numFmtId="0" fontId="5" fillId="0" borderId="0" xfId="0" applyFont="1"/>
    <xf numFmtId="0" fontId="3" fillId="15" borderId="10" xfId="0" applyFont="1" applyFill="1" applyBorder="1" applyAlignment="1">
      <alignment vertical="center" wrapText="1"/>
    </xf>
    <xf numFmtId="0" fontId="1" fillId="8" borderId="0" xfId="0" applyFont="1" applyFill="1" applyAlignment="1">
      <alignment horizontal="center" vertical="center" wrapText="1"/>
    </xf>
    <xf numFmtId="0" fontId="1" fillId="6" borderId="0" xfId="0" applyFont="1" applyFill="1" applyAlignment="1">
      <alignment horizontal="center" vertical="center" wrapText="1"/>
    </xf>
    <xf numFmtId="0" fontId="1" fillId="7" borderId="0" xfId="0" applyFont="1" applyFill="1" applyAlignment="1">
      <alignment horizontal="center" vertical="center" wrapText="1"/>
    </xf>
    <xf numFmtId="0" fontId="1" fillId="4" borderId="0" xfId="0" applyFont="1" applyFill="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5" fillId="2" borderId="10" xfId="0" applyFont="1" applyFill="1" applyBorder="1" applyAlignment="1">
      <alignment horizontal="center" vertical="center"/>
    </xf>
    <xf numFmtId="0" fontId="0" fillId="0" borderId="64" xfId="0" applyBorder="1" applyAlignment="1">
      <alignment horizontal="left" vertical="center" wrapText="1"/>
    </xf>
    <xf numFmtId="0" fontId="20" fillId="0" borderId="10" xfId="0" applyFont="1" applyBorder="1" applyAlignment="1">
      <alignment vertical="center" wrapText="1"/>
    </xf>
    <xf numFmtId="0" fontId="4" fillId="0" borderId="10" xfId="0" applyFont="1" applyBorder="1" applyAlignment="1">
      <alignment vertical="center" wrapText="1"/>
    </xf>
    <xf numFmtId="0" fontId="0" fillId="2" borderId="10" xfId="0" applyFill="1" applyBorder="1" applyAlignment="1">
      <alignment horizontal="center" vertical="center"/>
    </xf>
    <xf numFmtId="0" fontId="4" fillId="0" borderId="10" xfId="0" applyFont="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65" xfId="0" applyBorder="1" applyAlignment="1">
      <alignment vertical="center" wrapText="1"/>
    </xf>
    <xf numFmtId="0" fontId="19" fillId="0" borderId="10" xfId="0" applyFont="1" applyBorder="1" applyAlignment="1">
      <alignment vertical="center" wrapText="1"/>
    </xf>
    <xf numFmtId="0" fontId="0" fillId="0" borderId="65" xfId="0" applyBorder="1"/>
    <xf numFmtId="0" fontId="19" fillId="0" borderId="10" xfId="0" applyFont="1" applyBorder="1" applyAlignment="1">
      <alignment horizontal="left" vertical="center" wrapText="1"/>
    </xf>
    <xf numFmtId="0" fontId="18" fillId="0" borderId="10" xfId="0" applyFont="1" applyBorder="1" applyAlignment="1">
      <alignment horizontal="center" vertical="center"/>
    </xf>
    <xf numFmtId="0" fontId="0" fillId="0" borderId="66" xfId="0" applyBorder="1" applyAlignment="1">
      <alignment wrapText="1"/>
    </xf>
    <xf numFmtId="0" fontId="4" fillId="0" borderId="10" xfId="0" applyFont="1" applyBorder="1" applyAlignment="1">
      <alignment horizontal="left" vertical="center" wrapText="1" indent="1"/>
    </xf>
    <xf numFmtId="0" fontId="0" fillId="0" borderId="10" xfId="0" applyBorder="1"/>
    <xf numFmtId="0" fontId="0" fillId="0" borderId="13" xfId="0" applyBorder="1"/>
    <xf numFmtId="0" fontId="0" fillId="0" borderId="64" xfId="0" applyBorder="1" applyAlignment="1">
      <alignment vertical="center" wrapText="1"/>
    </xf>
    <xf numFmtId="0" fontId="4" fillId="0" borderId="10" xfId="0" applyFont="1" applyBorder="1" applyAlignment="1">
      <alignment horizontal="left" wrapText="1" indent="1"/>
    </xf>
    <xf numFmtId="0" fontId="0" fillId="0" borderId="66" xfId="0" applyBorder="1" applyAlignment="1">
      <alignment vertical="center" wrapText="1"/>
    </xf>
    <xf numFmtId="0" fontId="0" fillId="0" borderId="67" xfId="0" applyBorder="1"/>
    <xf numFmtId="0" fontId="0" fillId="0" borderId="68" xfId="0" applyBorder="1"/>
    <xf numFmtId="14" fontId="19" fillId="0" borderId="10" xfId="0" applyNumberFormat="1" applyFont="1" applyBorder="1" applyAlignment="1">
      <alignment horizontal="left" vertical="center" wrapText="1"/>
    </xf>
    <xf numFmtId="0" fontId="0" fillId="0" borderId="64" xfId="0" applyBorder="1"/>
    <xf numFmtId="0" fontId="0" fillId="0" borderId="66" xfId="0" applyBorder="1"/>
    <xf numFmtId="0" fontId="0" fillId="0" borderId="69" xfId="0" applyBorder="1"/>
    <xf numFmtId="0" fontId="3" fillId="0" borderId="10" xfId="0" applyFont="1" applyBorder="1" applyAlignment="1">
      <alignment horizontal="center" vertical="center" wrapText="1"/>
    </xf>
    <xf numFmtId="0" fontId="0" fillId="0" borderId="68" xfId="0" applyBorder="1" applyAlignment="1">
      <alignment vertical="center" wrapText="1"/>
    </xf>
    <xf numFmtId="0" fontId="4" fillId="0" borderId="10" xfId="0" applyFont="1" applyBorder="1" applyAlignment="1">
      <alignment horizontal="left" vertical="center" wrapText="1"/>
    </xf>
    <xf numFmtId="0" fontId="0" fillId="0" borderId="9" xfId="0" applyBorder="1"/>
    <xf numFmtId="0" fontId="0" fillId="0" borderId="10" xfId="0" applyBorder="1" applyAlignment="1">
      <alignment horizontal="center"/>
    </xf>
    <xf numFmtId="0" fontId="14" fillId="0" borderId="10" xfId="0" applyFont="1" applyBorder="1"/>
    <xf numFmtId="0" fontId="13" fillId="0" borderId="10" xfId="0" applyFont="1" applyBorder="1" applyAlignment="1">
      <alignment horizontal="right" vertical="center"/>
    </xf>
    <xf numFmtId="49" fontId="13" fillId="0" borderId="10" xfId="0" applyNumberFormat="1" applyFont="1" applyBorder="1" applyAlignment="1">
      <alignment horizontal="right" vertical="center"/>
    </xf>
    <xf numFmtId="14" fontId="13" fillId="0" borderId="10" xfId="0" applyNumberFormat="1" applyFont="1" applyBorder="1" applyAlignment="1">
      <alignment horizontal="right" vertical="center"/>
    </xf>
    <xf numFmtId="0" fontId="24" fillId="16" borderId="43"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0" xfId="0" applyFont="1" applyFill="1" applyAlignment="1">
      <alignment horizontal="center" vertical="center" wrapText="1"/>
    </xf>
    <xf numFmtId="0" fontId="24" fillId="16" borderId="63" xfId="0" applyFont="1" applyFill="1" applyBorder="1" applyAlignment="1">
      <alignment horizontal="center" vertical="center" wrapText="1"/>
    </xf>
    <xf numFmtId="0" fontId="24" fillId="16" borderId="57" xfId="0" applyFont="1" applyFill="1" applyBorder="1" applyAlignment="1">
      <alignment horizontal="center" vertical="center"/>
    </xf>
    <xf numFmtId="0" fontId="24" fillId="16" borderId="56" xfId="0" applyFont="1" applyFill="1" applyBorder="1" applyAlignment="1">
      <alignment horizontal="center" vertical="center" wrapText="1"/>
    </xf>
    <xf numFmtId="0" fontId="24" fillId="16" borderId="46" xfId="0" applyFont="1" applyFill="1" applyBorder="1" applyAlignment="1">
      <alignment horizontal="center" vertical="center" wrapText="1"/>
    </xf>
    <xf numFmtId="0" fontId="0" fillId="5" borderId="10" xfId="0" applyFill="1" applyBorder="1" applyAlignment="1">
      <alignment vertical="center" wrapText="1"/>
    </xf>
    <xf numFmtId="0" fontId="25" fillId="16" borderId="10" xfId="0" applyFont="1" applyFill="1" applyBorder="1" applyAlignment="1">
      <alignment horizontal="center" vertical="center" wrapText="1"/>
    </xf>
    <xf numFmtId="0" fontId="2" fillId="15" borderId="58" xfId="0" applyFont="1" applyFill="1" applyBorder="1" applyAlignment="1">
      <alignment vertical="center" wrapText="1"/>
    </xf>
    <xf numFmtId="0" fontId="4" fillId="0" borderId="58" xfId="0" applyFont="1" applyBorder="1" applyAlignment="1">
      <alignment horizontal="left" vertical="center" wrapText="1" indent="1"/>
    </xf>
    <xf numFmtId="0" fontId="0" fillId="0" borderId="58" xfId="0" applyBorder="1" applyAlignment="1">
      <alignment horizontal="center" vertical="center"/>
    </xf>
    <xf numFmtId="0" fontId="0" fillId="0" borderId="58" xfId="0" applyBorder="1"/>
    <xf numFmtId="0" fontId="0" fillId="0" borderId="61" xfId="0" applyBorder="1"/>
    <xf numFmtId="0" fontId="0" fillId="5" borderId="58" xfId="0" applyFill="1" applyBorder="1" applyAlignment="1">
      <alignment vertical="center" wrapText="1"/>
    </xf>
    <xf numFmtId="0" fontId="0" fillId="2" borderId="58" xfId="0" applyFill="1" applyBorder="1" applyAlignment="1">
      <alignment horizontal="center" vertical="center"/>
    </xf>
    <xf numFmtId="0" fontId="0" fillId="0" borderId="14" xfId="0" applyBorder="1"/>
    <xf numFmtId="0" fontId="0" fillId="5" borderId="21" xfId="0" applyFill="1" applyBorder="1" applyAlignment="1">
      <alignment vertical="center" wrapText="1"/>
    </xf>
    <xf numFmtId="0" fontId="2" fillId="15" borderId="23" xfId="0" applyFont="1" applyFill="1" applyBorder="1" applyAlignment="1">
      <alignment vertical="center" wrapText="1"/>
    </xf>
    <xf numFmtId="0" fontId="0" fillId="0" borderId="23" xfId="0" applyBorder="1" applyAlignment="1">
      <alignment vertical="center" wrapText="1"/>
    </xf>
    <xf numFmtId="0" fontId="0" fillId="2" borderId="23" xfId="0" applyFill="1" applyBorder="1" applyAlignment="1">
      <alignment horizontal="center" vertical="center"/>
    </xf>
    <xf numFmtId="0" fontId="0" fillId="0" borderId="23" xfId="0" applyBorder="1" applyAlignment="1">
      <alignment horizontal="center" vertical="center"/>
    </xf>
    <xf numFmtId="0" fontId="0" fillId="0" borderId="53" xfId="0" applyBorder="1" applyAlignment="1">
      <alignment horizontal="center" vertical="center"/>
    </xf>
    <xf numFmtId="0" fontId="0" fillId="0" borderId="24" xfId="0" applyBorder="1" applyAlignment="1">
      <alignment vertical="center" wrapText="1"/>
    </xf>
    <xf numFmtId="0" fontId="0" fillId="0" borderId="67" xfId="0" applyBorder="1" applyAlignment="1">
      <alignment vertical="center" wrapText="1"/>
    </xf>
    <xf numFmtId="0" fontId="27" fillId="5" borderId="10" xfId="0" applyFont="1" applyFill="1" applyBorder="1" applyAlignment="1">
      <alignment vertical="center" wrapText="1"/>
    </xf>
    <xf numFmtId="0" fontId="20" fillId="5" borderId="62" xfId="0" applyFont="1" applyFill="1" applyBorder="1" applyAlignment="1">
      <alignment horizontal="left" vertical="center" wrapText="1" indent="1"/>
    </xf>
    <xf numFmtId="0" fontId="20" fillId="5" borderId="51" xfId="0" applyFont="1" applyFill="1" applyBorder="1" applyAlignment="1">
      <alignment horizontal="left" vertical="center" wrapText="1" indent="1"/>
    </xf>
    <xf numFmtId="0" fontId="28" fillId="5" borderId="62" xfId="0" applyFont="1" applyFill="1" applyBorder="1" applyAlignment="1">
      <alignment horizontal="left" vertical="center" wrapText="1" indent="1"/>
    </xf>
    <xf numFmtId="0" fontId="28" fillId="5" borderId="51" xfId="0" applyFont="1" applyFill="1" applyBorder="1" applyAlignment="1">
      <alignment horizontal="left" vertical="center" wrapText="1" indent="1"/>
    </xf>
    <xf numFmtId="0" fontId="20" fillId="0" borderId="5" xfId="0" applyFont="1" applyBorder="1"/>
    <xf numFmtId="0" fontId="20" fillId="0" borderId="7" xfId="0" applyFont="1" applyBorder="1"/>
    <xf numFmtId="0" fontId="20" fillId="0" borderId="10" xfId="0" applyFont="1" applyBorder="1"/>
    <xf numFmtId="0" fontId="20" fillId="0" borderId="13" xfId="0" applyFont="1" applyBorder="1"/>
    <xf numFmtId="0" fontId="20" fillId="5" borderId="72" xfId="0" applyFont="1" applyFill="1" applyBorder="1" applyAlignment="1">
      <alignment horizontal="left" vertical="center" wrapText="1" indent="1"/>
    </xf>
    <xf numFmtId="0" fontId="20" fillId="0" borderId="5" xfId="0" applyFont="1" applyBorder="1" applyAlignment="1">
      <alignment horizontal="center" vertical="center"/>
    </xf>
    <xf numFmtId="0" fontId="28" fillId="15" borderId="10" xfId="0" applyFont="1" applyFill="1" applyBorder="1" applyAlignment="1">
      <alignment vertical="center" wrapText="1"/>
    </xf>
    <xf numFmtId="0" fontId="20" fillId="0" borderId="10" xfId="0" applyFont="1" applyBorder="1" applyAlignment="1">
      <alignment horizontal="center" vertical="center" wrapText="1"/>
    </xf>
    <xf numFmtId="0" fontId="28" fillId="15" borderId="5" xfId="0" applyFont="1" applyFill="1" applyBorder="1" applyAlignment="1">
      <alignment vertical="center" wrapText="1"/>
    </xf>
    <xf numFmtId="0" fontId="20" fillId="0" borderId="5" xfId="0" applyFont="1" applyBorder="1" applyAlignment="1">
      <alignment horizontal="center" vertical="center" wrapText="1"/>
    </xf>
    <xf numFmtId="0" fontId="20" fillId="15" borderId="10" xfId="0" applyFont="1" applyFill="1" applyBorder="1" applyAlignment="1">
      <alignment vertical="center" wrapText="1"/>
    </xf>
    <xf numFmtId="0" fontId="20" fillId="5" borderId="4" xfId="0" applyFont="1" applyFill="1" applyBorder="1" applyAlignment="1">
      <alignment horizontal="left" vertical="center" wrapText="1" indent="1"/>
    </xf>
    <xf numFmtId="0" fontId="20" fillId="5" borderId="9" xfId="0" applyFont="1" applyFill="1" applyBorder="1" applyAlignment="1">
      <alignment horizontal="left" vertical="center" wrapText="1" indent="1"/>
    </xf>
    <xf numFmtId="0" fontId="20" fillId="15" borderId="5" xfId="0" applyFont="1" applyFill="1" applyBorder="1" applyAlignment="1">
      <alignment vertical="center" wrapText="1"/>
    </xf>
    <xf numFmtId="0" fontId="20" fillId="5" borderId="10" xfId="0" applyFont="1" applyFill="1" applyBorder="1" applyAlignment="1">
      <alignment horizontal="left" vertical="center" wrapText="1" indent="1"/>
    </xf>
    <xf numFmtId="0" fontId="0" fillId="2" borderId="56" xfId="0" applyFill="1" applyBorder="1" applyAlignment="1">
      <alignment horizontal="center" vertical="center"/>
    </xf>
    <xf numFmtId="0" fontId="4" fillId="0" borderId="5" xfId="0" applyFont="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20" fillId="15" borderId="56" xfId="0" applyFont="1" applyFill="1" applyBorder="1" applyAlignment="1">
      <alignment vertical="center" wrapText="1"/>
    </xf>
    <xf numFmtId="0" fontId="0" fillId="2" borderId="5" xfId="0" applyFill="1" applyBorder="1" applyAlignment="1">
      <alignment horizontal="center" vertical="center"/>
    </xf>
    <xf numFmtId="0" fontId="0" fillId="0" borderId="5" xfId="0" applyBorder="1"/>
    <xf numFmtId="0" fontId="0" fillId="0" borderId="7" xfId="0" applyBorder="1"/>
    <xf numFmtId="0" fontId="20" fillId="15" borderId="17" xfId="0" applyFont="1" applyFill="1" applyBorder="1" applyAlignment="1">
      <alignment vertical="center" wrapText="1"/>
    </xf>
    <xf numFmtId="0" fontId="0" fillId="2" borderId="17" xfId="0" applyFill="1" applyBorder="1" applyAlignment="1">
      <alignment horizontal="center" vertical="center"/>
    </xf>
    <xf numFmtId="0" fontId="0" fillId="0" borderId="17" xfId="0" applyBorder="1" applyAlignment="1">
      <alignment horizontal="center" vertical="center"/>
    </xf>
    <xf numFmtId="0" fontId="0" fillId="0" borderId="17" xfId="0" applyBorder="1"/>
    <xf numFmtId="0" fontId="0" fillId="0" borderId="20" xfId="0" applyBorder="1"/>
    <xf numFmtId="0" fontId="20" fillId="5" borderId="18" xfId="0" applyFont="1" applyFill="1" applyBorder="1" applyAlignment="1">
      <alignment horizontal="left" vertical="center" wrapText="1" indent="1"/>
    </xf>
    <xf numFmtId="0" fontId="3" fillId="0" borderId="5" xfId="0" applyFont="1" applyBorder="1" applyAlignment="1">
      <alignment horizontal="center" vertical="center" wrapText="1"/>
    </xf>
    <xf numFmtId="0" fontId="20" fillId="15" borderId="23" xfId="0" applyFont="1" applyFill="1" applyBorder="1" applyAlignment="1">
      <alignment vertical="center" wrapText="1"/>
    </xf>
    <xf numFmtId="0" fontId="20" fillId="5" borderId="22" xfId="0" applyFont="1" applyFill="1" applyBorder="1" applyAlignment="1">
      <alignment horizontal="left" vertical="center" wrapText="1" indent="1"/>
    </xf>
    <xf numFmtId="0" fontId="0" fillId="0" borderId="2" xfId="0" applyBorder="1" applyAlignment="1">
      <alignment horizontal="center" vertical="center"/>
    </xf>
    <xf numFmtId="0" fontId="0" fillId="0" borderId="37" xfId="0" applyBorder="1"/>
    <xf numFmtId="0" fontId="2" fillId="0" borderId="5" xfId="0" applyFont="1" applyBorder="1" applyAlignment="1">
      <alignment horizontal="center" vertical="center" wrapText="1"/>
    </xf>
    <xf numFmtId="0" fontId="20" fillId="5" borderId="5" xfId="0" applyFont="1" applyFill="1" applyBorder="1" applyAlignment="1">
      <alignment horizontal="left" vertical="center" wrapText="1" indent="1"/>
    </xf>
    <xf numFmtId="0" fontId="20" fillId="5" borderId="17" xfId="0" applyFont="1" applyFill="1" applyBorder="1" applyAlignment="1">
      <alignment horizontal="left" vertical="center" wrapText="1" indent="1"/>
    </xf>
    <xf numFmtId="0" fontId="0" fillId="0" borderId="20" xfId="0"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center" vertical="center"/>
    </xf>
    <xf numFmtId="0" fontId="20" fillId="5" borderId="23" xfId="0" applyFont="1" applyFill="1" applyBorder="1" applyAlignment="1">
      <alignment horizontal="left" vertical="center" wrapText="1" indent="1"/>
    </xf>
    <xf numFmtId="0" fontId="20" fillId="0" borderId="17" xfId="0" applyFont="1" applyBorder="1" applyAlignment="1">
      <alignment horizontal="center" vertical="center" wrapText="1"/>
    </xf>
    <xf numFmtId="0" fontId="20" fillId="0" borderId="17" xfId="0" applyFont="1" applyBorder="1"/>
    <xf numFmtId="0" fontId="20" fillId="0" borderId="20" xfId="0" applyFont="1" applyBorder="1"/>
    <xf numFmtId="0" fontId="20" fillId="0" borderId="10" xfId="0" applyFont="1" applyBorder="1" applyAlignment="1">
      <alignment horizontal="center" vertical="center"/>
    </xf>
    <xf numFmtId="0" fontId="20" fillId="0" borderId="17" xfId="0" applyFont="1" applyBorder="1" applyAlignment="1">
      <alignment horizontal="center" vertical="center"/>
    </xf>
    <xf numFmtId="0" fontId="20" fillId="5" borderId="3" xfId="0" applyFont="1" applyFill="1" applyBorder="1" applyAlignment="1">
      <alignment vertical="center" wrapText="1"/>
    </xf>
    <xf numFmtId="0" fontId="20" fillId="2" borderId="5" xfId="0" applyFont="1" applyFill="1" applyBorder="1" applyAlignment="1">
      <alignment horizontal="center" vertical="center"/>
    </xf>
    <xf numFmtId="0" fontId="20" fillId="0" borderId="64" xfId="0" applyFont="1" applyBorder="1"/>
    <xf numFmtId="0" fontId="20" fillId="5" borderId="8" xfId="0" applyFont="1" applyFill="1" applyBorder="1" applyAlignment="1">
      <alignment vertical="center" wrapText="1"/>
    </xf>
    <xf numFmtId="0" fontId="20" fillId="2" borderId="10" xfId="0" applyFont="1" applyFill="1" applyBorder="1" applyAlignment="1">
      <alignment horizontal="center" vertical="center"/>
    </xf>
    <xf numFmtId="0" fontId="20" fillId="0" borderId="65" xfId="0" applyFont="1" applyBorder="1"/>
    <xf numFmtId="0" fontId="20" fillId="0" borderId="65" xfId="0" applyFont="1" applyBorder="1" applyAlignment="1">
      <alignment vertical="center" wrapText="1"/>
    </xf>
    <xf numFmtId="0" fontId="20" fillId="5" borderId="16" xfId="0" applyFont="1" applyFill="1" applyBorder="1" applyAlignment="1">
      <alignment vertical="center" wrapText="1"/>
    </xf>
    <xf numFmtId="0" fontId="20" fillId="2" borderId="17" xfId="0" applyFont="1" applyFill="1" applyBorder="1" applyAlignment="1">
      <alignment horizontal="center" vertical="center"/>
    </xf>
    <xf numFmtId="0" fontId="20" fillId="0" borderId="66" xfId="0" applyFont="1" applyBorder="1" applyAlignment="1">
      <alignment vertical="center" wrapText="1"/>
    </xf>
    <xf numFmtId="0" fontId="29" fillId="0" borderId="10" xfId="0" applyFont="1" applyBorder="1" applyAlignment="1">
      <alignment horizontal="center" vertical="center"/>
    </xf>
    <xf numFmtId="0" fontId="18" fillId="2" borderId="5" xfId="0" applyFont="1" applyFill="1" applyBorder="1" applyAlignment="1">
      <alignment horizontal="center" vertical="center"/>
    </xf>
    <xf numFmtId="0" fontId="18" fillId="2" borderId="10" xfId="0" applyFont="1" applyFill="1" applyBorder="1" applyAlignment="1">
      <alignment horizontal="center" vertical="center"/>
    </xf>
    <xf numFmtId="0" fontId="29" fillId="2" borderId="10" xfId="0" applyFont="1" applyFill="1" applyBorder="1" applyAlignment="1">
      <alignment horizontal="center" vertical="center"/>
    </xf>
    <xf numFmtId="0" fontId="29" fillId="0" borderId="10" xfId="0" applyFont="1" applyBorder="1" applyAlignment="1">
      <alignment horizontal="center" vertical="center" wrapText="1"/>
    </xf>
    <xf numFmtId="0" fontId="27" fillId="0" borderId="5" xfId="0" applyFont="1" applyBorder="1" applyAlignment="1">
      <alignment horizontal="center" vertical="center"/>
    </xf>
    <xf numFmtId="0" fontId="0" fillId="0" borderId="0" xfId="0" applyAlignment="1">
      <alignment horizontal="center"/>
    </xf>
    <xf numFmtId="0" fontId="4" fillId="5" borderId="22" xfId="0" applyFont="1" applyFill="1" applyBorder="1" applyAlignment="1">
      <alignment horizontal="left" vertical="center" wrapText="1" indent="1"/>
    </xf>
    <xf numFmtId="0" fontId="28" fillId="15" borderId="58" xfId="0" applyFont="1" applyFill="1" applyBorder="1" applyAlignment="1">
      <alignment vertical="center" wrapText="1"/>
    </xf>
    <xf numFmtId="0" fontId="32" fillId="4" borderId="0" xfId="0" applyFont="1" applyFill="1" applyAlignment="1">
      <alignment horizontal="center" vertical="center" wrapText="1"/>
    </xf>
    <xf numFmtId="0" fontId="0" fillId="0" borderId="0" xfId="0" applyAlignment="1">
      <alignment vertical="center" wrapText="1"/>
    </xf>
    <xf numFmtId="0" fontId="33" fillId="9" borderId="74" xfId="0" applyFont="1" applyFill="1" applyBorder="1" applyAlignment="1">
      <alignment horizontal="center" vertical="center" wrapText="1" readingOrder="1"/>
    </xf>
    <xf numFmtId="0" fontId="0" fillId="0" borderId="10" xfId="0" applyBorder="1" applyAlignment="1">
      <alignment horizontal="center" vertical="center" wrapText="1"/>
    </xf>
    <xf numFmtId="0" fontId="28" fillId="15" borderId="10" xfId="0" applyFont="1" applyFill="1" applyBorder="1" applyAlignment="1">
      <alignment horizontal="left" vertical="center" wrapText="1"/>
    </xf>
    <xf numFmtId="0" fontId="0" fillId="2" borderId="75" xfId="0" applyFill="1" applyBorder="1" applyAlignment="1">
      <alignment horizontal="center" vertical="center"/>
    </xf>
    <xf numFmtId="0" fontId="2" fillId="0" borderId="75" xfId="0" applyFont="1" applyBorder="1" applyAlignment="1">
      <alignment horizontal="center" vertical="center" wrapText="1"/>
    </xf>
    <xf numFmtId="0" fontId="0" fillId="0" borderId="75" xfId="0" applyBorder="1" applyAlignment="1">
      <alignment horizontal="center" vertical="center"/>
    </xf>
    <xf numFmtId="0" fontId="0" fillId="0" borderId="76" xfId="0" applyBorder="1"/>
    <xf numFmtId="0" fontId="20" fillId="5" borderId="58" xfId="0" applyFont="1" applyFill="1" applyBorder="1" applyAlignment="1">
      <alignment horizontal="left" vertical="center" wrapText="1" indent="1"/>
    </xf>
    <xf numFmtId="0" fontId="2" fillId="0" borderId="58" xfId="0" applyFont="1" applyBorder="1" applyAlignment="1">
      <alignment horizontal="center" vertical="center" wrapText="1"/>
    </xf>
    <xf numFmtId="0" fontId="13" fillId="12" borderId="3" xfId="0" applyFont="1" applyFill="1" applyBorder="1" applyAlignment="1">
      <alignment horizontal="center" vertical="center"/>
    </xf>
    <xf numFmtId="0" fontId="13" fillId="12" borderId="8" xfId="0" applyFont="1" applyFill="1" applyBorder="1" applyAlignment="1">
      <alignment horizontal="center" vertical="center"/>
    </xf>
    <xf numFmtId="0" fontId="13" fillId="12" borderId="16" xfId="0" applyFont="1" applyFill="1" applyBorder="1" applyAlignment="1">
      <alignment horizontal="center" vertical="center"/>
    </xf>
    <xf numFmtId="0" fontId="13" fillId="13" borderId="3" xfId="0" applyFont="1" applyFill="1" applyBorder="1" applyAlignment="1">
      <alignment horizontal="center" vertical="center"/>
    </xf>
    <xf numFmtId="0" fontId="13" fillId="13" borderId="8" xfId="0" applyFont="1" applyFill="1" applyBorder="1" applyAlignment="1">
      <alignment horizontal="center" vertical="center"/>
    </xf>
    <xf numFmtId="0" fontId="13" fillId="13" borderId="16" xfId="0" applyFont="1" applyFill="1" applyBorder="1" applyAlignment="1">
      <alignment horizontal="center" vertical="center"/>
    </xf>
    <xf numFmtId="0" fontId="13" fillId="11" borderId="73" xfId="0" applyFont="1" applyFill="1" applyBorder="1" applyAlignment="1">
      <alignment horizontal="center" vertical="center"/>
    </xf>
    <xf numFmtId="0" fontId="13" fillId="11" borderId="8" xfId="0" applyFont="1" applyFill="1" applyBorder="1" applyAlignment="1">
      <alignment horizontal="center" vertical="center"/>
    </xf>
    <xf numFmtId="0" fontId="13" fillId="0" borderId="8" xfId="0" applyFont="1" applyBorder="1" applyAlignment="1">
      <alignment horizontal="center" vertical="center"/>
    </xf>
    <xf numFmtId="0" fontId="13" fillId="0" borderId="13" xfId="0" applyFont="1" applyBorder="1" applyAlignment="1">
      <alignment horizontal="center" vertical="center"/>
    </xf>
    <xf numFmtId="0" fontId="13" fillId="11" borderId="16" xfId="0" applyFont="1" applyFill="1" applyBorder="1" applyAlignment="1">
      <alignment horizontal="center" vertical="center"/>
    </xf>
    <xf numFmtId="0" fontId="13" fillId="11" borderId="57" xfId="0" applyFont="1" applyFill="1" applyBorder="1" applyAlignment="1">
      <alignment horizontal="center" vertical="center" wrapText="1"/>
    </xf>
    <xf numFmtId="0" fontId="4" fillId="15" borderId="47" xfId="0" applyFont="1" applyFill="1" applyBorder="1" applyAlignment="1">
      <alignment horizontal="center" vertical="center"/>
    </xf>
    <xf numFmtId="0" fontId="4" fillId="15" borderId="48" xfId="0" applyFont="1" applyFill="1" applyBorder="1" applyAlignment="1">
      <alignment horizontal="center" vertical="center"/>
    </xf>
    <xf numFmtId="0" fontId="20" fillId="5" borderId="10" xfId="0" applyFont="1" applyFill="1" applyBorder="1" applyAlignment="1">
      <alignment vertical="center" wrapText="1"/>
    </xf>
    <xf numFmtId="0" fontId="20" fillId="5" borderId="21" xfId="0" applyFont="1" applyFill="1" applyBorder="1" applyAlignment="1">
      <alignment vertical="center" wrapText="1"/>
    </xf>
    <xf numFmtId="0" fontId="28" fillId="5" borderId="3" xfId="0" applyFont="1" applyFill="1" applyBorder="1" applyAlignment="1">
      <alignment vertical="center" wrapText="1"/>
    </xf>
    <xf numFmtId="0" fontId="20" fillId="5" borderId="59" xfId="0" applyFont="1" applyFill="1" applyBorder="1" applyAlignment="1">
      <alignment vertical="center" wrapText="1"/>
    </xf>
    <xf numFmtId="0" fontId="4" fillId="15" borderId="77" xfId="0" applyFont="1" applyFill="1" applyBorder="1" applyAlignment="1">
      <alignment horizontal="center" vertical="center"/>
    </xf>
    <xf numFmtId="0" fontId="4" fillId="5" borderId="8" xfId="0" applyFont="1" applyFill="1" applyBorder="1" applyAlignment="1">
      <alignment vertical="center" wrapText="1"/>
    </xf>
    <xf numFmtId="0" fontId="4" fillId="15" borderId="10" xfId="0" applyFont="1" applyFill="1" applyBorder="1" applyAlignment="1">
      <alignment vertical="center" wrapText="1"/>
    </xf>
    <xf numFmtId="0" fontId="4" fillId="2"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0" borderId="9" xfId="0" applyFont="1" applyBorder="1" applyAlignment="1">
      <alignment horizontal="center" vertical="center"/>
    </xf>
    <xf numFmtId="0" fontId="4" fillId="2" borderId="10" xfId="0" applyFont="1" applyFill="1" applyBorder="1" applyAlignment="1">
      <alignment horizontal="center" vertical="center"/>
    </xf>
    <xf numFmtId="0" fontId="4" fillId="6" borderId="12" xfId="0" applyFont="1" applyFill="1" applyBorder="1" applyAlignment="1">
      <alignment horizontal="center" vertical="center"/>
    </xf>
    <xf numFmtId="0" fontId="4" fillId="6" borderId="19" xfId="0" applyFont="1" applyFill="1" applyBorder="1" applyAlignment="1">
      <alignment horizontal="center" vertical="center"/>
    </xf>
    <xf numFmtId="0" fontId="0" fillId="6" borderId="25" xfId="0" applyFill="1" applyBorder="1" applyAlignment="1">
      <alignment vertical="center" wrapText="1"/>
    </xf>
    <xf numFmtId="0" fontId="2" fillId="6" borderId="25" xfId="0" applyFont="1" applyFill="1" applyBorder="1" applyAlignment="1">
      <alignment vertical="center" wrapText="1"/>
    </xf>
    <xf numFmtId="0" fontId="4" fillId="6" borderId="25" xfId="0" applyFont="1" applyFill="1" applyBorder="1" applyAlignment="1">
      <alignment horizontal="left" vertical="center" wrapText="1" indent="1"/>
    </xf>
    <xf numFmtId="0" fontId="0" fillId="6" borderId="25" xfId="0" applyFill="1" applyBorder="1" applyAlignment="1">
      <alignment horizontal="center" vertical="center"/>
    </xf>
    <xf numFmtId="0" fontId="0" fillId="6" borderId="25" xfId="0" applyFill="1" applyBorder="1"/>
    <xf numFmtId="0" fontId="19" fillId="15" borderId="3" xfId="0" applyFont="1" applyFill="1" applyBorder="1" applyAlignment="1">
      <alignment horizontal="left" vertical="center" wrapText="1" indent="1"/>
    </xf>
    <xf numFmtId="0" fontId="19" fillId="15" borderId="5" xfId="0" applyFont="1" applyFill="1" applyBorder="1" applyAlignment="1">
      <alignment vertical="center" wrapText="1"/>
    </xf>
    <xf numFmtId="0" fontId="19" fillId="15" borderId="5" xfId="0" applyFont="1" applyFill="1" applyBorder="1" applyAlignment="1">
      <alignment horizontal="left" vertical="center" wrapText="1" indent="1"/>
    </xf>
    <xf numFmtId="0" fontId="4" fillId="3" borderId="5" xfId="0" applyFont="1" applyFill="1" applyBorder="1" applyAlignment="1">
      <alignment horizontal="left" vertical="center" wrapText="1" indent="1"/>
    </xf>
    <xf numFmtId="0" fontId="4" fillId="3" borderId="52" xfId="0" applyFont="1" applyFill="1" applyBorder="1" applyAlignment="1">
      <alignment horizontal="left" vertical="center" wrapText="1" indent="1"/>
    </xf>
    <xf numFmtId="0" fontId="4" fillId="4" borderId="6" xfId="0" applyFont="1" applyFill="1" applyBorder="1" applyAlignment="1">
      <alignment horizontal="center" vertical="center" wrapText="1"/>
    </xf>
    <xf numFmtId="0" fontId="19" fillId="5" borderId="62" xfId="0" applyFont="1" applyFill="1" applyBorder="1" applyAlignment="1">
      <alignment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6" borderId="62" xfId="0" applyFont="1" applyFill="1" applyBorder="1" applyAlignment="1">
      <alignment horizontal="center" vertical="center" wrapText="1"/>
    </xf>
    <xf numFmtId="0" fontId="4" fillId="0" borderId="5" xfId="0" applyFont="1" applyBorder="1" applyAlignment="1">
      <alignment vertical="center" wrapText="1"/>
    </xf>
    <xf numFmtId="0" fontId="4" fillId="0" borderId="5" xfId="0" applyFont="1" applyBorder="1" applyAlignment="1">
      <alignment horizontal="left" vertical="center"/>
    </xf>
    <xf numFmtId="0" fontId="4" fillId="0" borderId="5" xfId="0" applyFont="1" applyBorder="1" applyAlignment="1">
      <alignment vertical="center"/>
    </xf>
    <xf numFmtId="15" fontId="4" fillId="0" borderId="5" xfId="0" applyNumberFormat="1" applyFont="1" applyBorder="1" applyAlignment="1">
      <alignment horizontal="center" vertical="center"/>
    </xf>
    <xf numFmtId="0" fontId="4" fillId="0" borderId="7" xfId="0" applyFont="1" applyBorder="1" applyAlignment="1">
      <alignment horizontal="left" vertical="center" wrapText="1"/>
    </xf>
    <xf numFmtId="0" fontId="30" fillId="0" borderId="62" xfId="0" applyFont="1" applyBorder="1" applyAlignment="1">
      <alignment horizontal="left" vertical="center" wrapText="1"/>
    </xf>
    <xf numFmtId="0" fontId="30" fillId="0" borderId="79" xfId="0" applyFont="1" applyBorder="1" applyAlignment="1">
      <alignment horizontal="center" vertical="center" wrapText="1"/>
    </xf>
    <xf numFmtId="0" fontId="30" fillId="0" borderId="75" xfId="0" applyFont="1" applyBorder="1" applyAlignment="1">
      <alignment vertical="center" wrapText="1"/>
    </xf>
    <xf numFmtId="0" fontId="19" fillId="15" borderId="8" xfId="0" applyFont="1" applyFill="1" applyBorder="1" applyAlignment="1">
      <alignment horizontal="left" vertical="center" wrapText="1" indent="1"/>
    </xf>
    <xf numFmtId="0" fontId="19" fillId="15" borderId="10" xfId="0" applyFont="1" applyFill="1" applyBorder="1" applyAlignment="1">
      <alignment vertical="center" wrapText="1"/>
    </xf>
    <xf numFmtId="0" fontId="19" fillId="15" borderId="10" xfId="0" applyFont="1" applyFill="1" applyBorder="1" applyAlignment="1">
      <alignment horizontal="left" vertical="center" wrapText="1" indent="1"/>
    </xf>
    <xf numFmtId="0" fontId="4" fillId="3" borderId="10" xfId="0" applyFont="1" applyFill="1" applyBorder="1" applyAlignment="1">
      <alignment horizontal="left" vertical="center" wrapText="1" indent="1"/>
    </xf>
    <xf numFmtId="0" fontId="4" fillId="3" borderId="11" xfId="0" applyFont="1" applyFill="1" applyBorder="1" applyAlignment="1">
      <alignment horizontal="left" vertical="center" wrapText="1" indent="1"/>
    </xf>
    <xf numFmtId="0" fontId="4" fillId="4" borderId="12" xfId="0" applyFont="1" applyFill="1" applyBorder="1" applyAlignment="1">
      <alignment horizontal="center" vertical="center" wrapText="1"/>
    </xf>
    <xf numFmtId="0" fontId="19" fillId="5" borderId="51" xfId="0" applyFont="1" applyFill="1" applyBorder="1" applyAlignment="1">
      <alignment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6" borderId="51" xfId="0" applyFont="1" applyFill="1" applyBorder="1" applyAlignment="1">
      <alignment horizontal="center" vertical="center" wrapText="1"/>
    </xf>
    <xf numFmtId="0" fontId="4" fillId="0" borderId="10" xfId="0" applyFont="1" applyBorder="1" applyAlignment="1">
      <alignment horizontal="left" vertical="center"/>
    </xf>
    <xf numFmtId="0" fontId="4" fillId="0" borderId="10" xfId="0" applyFont="1" applyBorder="1" applyAlignment="1">
      <alignment vertical="center"/>
    </xf>
    <xf numFmtId="15" fontId="4" fillId="0" borderId="10" xfId="0" applyNumberFormat="1" applyFont="1" applyBorder="1" applyAlignment="1">
      <alignment horizontal="center" vertical="center"/>
    </xf>
    <xf numFmtId="0" fontId="4" fillId="0" borderId="13" xfId="0" applyFont="1" applyBorder="1" applyAlignment="1">
      <alignment horizontal="left" vertical="center" wrapText="1"/>
    </xf>
    <xf numFmtId="0" fontId="30" fillId="0" borderId="51" xfId="0" applyFont="1" applyBorder="1" applyAlignment="1">
      <alignment horizontal="left" vertical="center" wrapText="1"/>
    </xf>
    <xf numFmtId="0" fontId="30" fillId="0" borderId="8" xfId="0" applyFont="1" applyBorder="1" applyAlignment="1">
      <alignment horizontal="center" vertical="center" wrapText="1"/>
    </xf>
    <xf numFmtId="0" fontId="30" fillId="0" borderId="10" xfId="0" applyFont="1" applyBorder="1" applyAlignment="1">
      <alignment vertical="center" wrapText="1"/>
    </xf>
    <xf numFmtId="0" fontId="4" fillId="0" borderId="13" xfId="0" applyFont="1" applyBorder="1" applyAlignment="1">
      <alignment horizontal="center" vertical="center"/>
    </xf>
    <xf numFmtId="0" fontId="4" fillId="4" borderId="19" xfId="0" applyFont="1" applyFill="1" applyBorder="1" applyAlignment="1">
      <alignment horizontal="center" vertical="center" wrapText="1"/>
    </xf>
    <xf numFmtId="0" fontId="19" fillId="5" borderId="72" xfId="0" applyFont="1" applyFill="1" applyBorder="1" applyAlignment="1">
      <alignment vertical="center" wrapText="1"/>
    </xf>
    <xf numFmtId="0" fontId="4" fillId="6" borderId="72" xfId="0" applyFont="1" applyFill="1" applyBorder="1" applyAlignment="1">
      <alignment horizontal="center" vertical="center" wrapText="1"/>
    </xf>
    <xf numFmtId="0" fontId="19" fillId="15" borderId="10" xfId="0" applyFont="1" applyFill="1" applyBorder="1" applyAlignment="1">
      <alignment vertical="center"/>
    </xf>
    <xf numFmtId="0" fontId="4" fillId="0" borderId="13" xfId="0" applyFont="1" applyBorder="1" applyAlignment="1">
      <alignment horizontal="left" vertical="center"/>
    </xf>
    <xf numFmtId="0" fontId="4" fillId="0" borderId="51" xfId="0" applyFont="1" applyBorder="1" applyAlignment="1">
      <alignment horizontal="center" vertical="center" wrapText="1"/>
    </xf>
    <xf numFmtId="0" fontId="19" fillId="15" borderId="10" xfId="0" applyFont="1" applyFill="1" applyBorder="1" applyAlignment="1">
      <alignment horizontal="left" vertical="center" wrapText="1"/>
    </xf>
    <xf numFmtId="0" fontId="4" fillId="4" borderId="24" xfId="0" applyFont="1" applyFill="1" applyBorder="1" applyAlignment="1">
      <alignment horizontal="center" vertical="center" wrapText="1"/>
    </xf>
    <xf numFmtId="0" fontId="19" fillId="5" borderId="36" xfId="0" applyFont="1" applyFill="1" applyBorder="1" applyAlignment="1">
      <alignment vertical="center" wrapText="1"/>
    </xf>
    <xf numFmtId="0" fontId="4" fillId="6" borderId="36" xfId="0" applyFont="1" applyFill="1" applyBorder="1" applyAlignment="1">
      <alignment horizontal="center" vertical="center" wrapText="1"/>
    </xf>
    <xf numFmtId="0" fontId="19" fillId="15" borderId="10" xfId="0" applyFont="1" applyFill="1" applyBorder="1" applyAlignment="1">
      <alignment horizontal="left" vertical="center"/>
    </xf>
    <xf numFmtId="0" fontId="19" fillId="0" borderId="51" xfId="0" applyFont="1" applyBorder="1" applyAlignment="1">
      <alignment horizontal="left" vertical="center" wrapText="1"/>
    </xf>
    <xf numFmtId="0" fontId="4" fillId="0" borderId="8" xfId="0" applyFont="1" applyBorder="1" applyAlignment="1">
      <alignment horizontal="center" vertical="center"/>
    </xf>
    <xf numFmtId="0" fontId="4" fillId="0" borderId="13" xfId="0" applyFont="1" applyBorder="1" applyAlignment="1">
      <alignment vertical="center" wrapText="1"/>
    </xf>
    <xf numFmtId="0" fontId="4" fillId="4" borderId="60" xfId="0" applyFont="1" applyFill="1" applyBorder="1" applyAlignment="1">
      <alignment horizontal="center" vertical="center" wrapText="1"/>
    </xf>
    <xf numFmtId="0" fontId="19" fillId="5" borderId="35" xfId="0" applyFont="1" applyFill="1" applyBorder="1" applyAlignment="1">
      <alignment vertical="center" wrapText="1"/>
    </xf>
    <xf numFmtId="0" fontId="4" fillId="6" borderId="35" xfId="0" applyFont="1" applyFill="1" applyBorder="1" applyAlignment="1">
      <alignment horizontal="center" vertical="center" wrapText="1"/>
    </xf>
    <xf numFmtId="0" fontId="19" fillId="0" borderId="35" xfId="0" applyFont="1" applyBorder="1" applyAlignment="1">
      <alignment horizontal="left" vertical="center" wrapText="1"/>
    </xf>
    <xf numFmtId="0" fontId="30" fillId="0" borderId="59" xfId="0" applyFont="1" applyBorder="1" applyAlignment="1">
      <alignment horizontal="center" vertical="center" wrapText="1"/>
    </xf>
    <xf numFmtId="0" fontId="30" fillId="0" borderId="58" xfId="0" applyFont="1" applyBorder="1" applyAlignment="1">
      <alignment vertical="center" wrapText="1"/>
    </xf>
    <xf numFmtId="0" fontId="4" fillId="4" borderId="28" xfId="0" applyFont="1" applyFill="1" applyBorder="1" applyAlignment="1">
      <alignment horizontal="center" vertical="center" wrapText="1"/>
    </xf>
    <xf numFmtId="0" fontId="19" fillId="5" borderId="30" xfId="0" applyFont="1" applyFill="1" applyBorder="1" applyAlignment="1">
      <alignment vertical="center" wrapText="1"/>
    </xf>
    <xf numFmtId="0" fontId="4" fillId="6" borderId="30" xfId="0" applyFont="1" applyFill="1" applyBorder="1" applyAlignment="1">
      <alignment horizontal="center" vertical="center" wrapText="1"/>
    </xf>
    <xf numFmtId="0" fontId="30" fillId="0" borderId="30" xfId="0" applyFont="1" applyBorder="1" applyAlignment="1">
      <alignment horizontal="left" vertical="center" wrapText="1"/>
    </xf>
    <xf numFmtId="0" fontId="30" fillId="0" borderId="73" xfId="0" applyFont="1" applyBorder="1" applyAlignment="1">
      <alignment horizontal="center" vertical="center" wrapText="1"/>
    </xf>
    <xf numFmtId="0" fontId="30" fillId="0" borderId="25" xfId="0" applyFont="1" applyBorder="1" applyAlignment="1">
      <alignmen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21" fillId="0" borderId="10" xfId="0" applyFont="1" applyBorder="1" applyAlignment="1">
      <alignment vertical="center" wrapText="1"/>
    </xf>
    <xf numFmtId="0" fontId="4" fillId="3" borderId="11" xfId="0" applyFont="1" applyFill="1" applyBorder="1" applyAlignment="1">
      <alignment vertical="center" wrapText="1"/>
    </xf>
    <xf numFmtId="0" fontId="4" fillId="3" borderId="10" xfId="0" applyFont="1" applyFill="1" applyBorder="1" applyAlignment="1">
      <alignment vertical="center" wrapText="1"/>
    </xf>
    <xf numFmtId="0" fontId="4" fillId="4" borderId="12" xfId="0" applyFont="1" applyFill="1" applyBorder="1" applyAlignment="1">
      <alignment horizontal="center" vertical="center"/>
    </xf>
    <xf numFmtId="0" fontId="4" fillId="6" borderId="51" xfId="0" applyFont="1" applyFill="1" applyBorder="1" applyAlignment="1">
      <alignment horizontal="center" vertical="center"/>
    </xf>
    <xf numFmtId="0" fontId="19" fillId="0" borderId="10" xfId="0" applyFont="1" applyBorder="1" applyAlignment="1">
      <alignment vertical="center"/>
    </xf>
    <xf numFmtId="0" fontId="30" fillId="0" borderId="51" xfId="0" applyFont="1" applyBorder="1" applyAlignment="1">
      <alignment vertical="center" wrapText="1"/>
    </xf>
    <xf numFmtId="0" fontId="19" fillId="0" borderId="51" xfId="0" applyFont="1" applyBorder="1" applyAlignment="1">
      <alignment horizontal="center" vertical="center" wrapText="1"/>
    </xf>
    <xf numFmtId="0" fontId="19" fillId="4" borderId="12" xfId="0" applyFont="1" applyFill="1" applyBorder="1" applyAlignment="1">
      <alignment horizontal="center" vertical="center" wrapText="1"/>
    </xf>
    <xf numFmtId="0" fontId="19" fillId="6" borderId="51" xfId="0" applyFont="1" applyFill="1" applyBorder="1" applyAlignment="1">
      <alignment horizontal="center" vertical="center" wrapText="1"/>
    </xf>
    <xf numFmtId="0" fontId="4" fillId="0" borderId="13" xfId="0" applyFont="1" applyBorder="1" applyAlignment="1">
      <alignment vertical="center"/>
    </xf>
    <xf numFmtId="0" fontId="30" fillId="0" borderId="35" xfId="0" applyFont="1" applyBorder="1" applyAlignment="1">
      <alignment horizontal="left" vertical="center" wrapText="1"/>
    </xf>
    <xf numFmtId="0" fontId="19" fillId="15" borderId="10" xfId="0" applyFont="1" applyFill="1" applyBorder="1" applyAlignment="1">
      <alignment horizontal="justify" vertical="center" wrapText="1"/>
    </xf>
    <xf numFmtId="0" fontId="19" fillId="0" borderId="6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vertical="center" wrapText="1"/>
    </xf>
    <xf numFmtId="0" fontId="19" fillId="15" borderId="10" xfId="0" applyFont="1" applyFill="1" applyBorder="1" applyAlignment="1" applyProtection="1">
      <alignment horizontal="justify" vertical="center" wrapText="1"/>
      <protection locked="0"/>
    </xf>
    <xf numFmtId="15" fontId="4" fillId="0" borderId="13" xfId="0" applyNumberFormat="1" applyFont="1" applyBorder="1" applyAlignment="1">
      <alignment horizontal="left" vertical="center" wrapText="1"/>
    </xf>
    <xf numFmtId="0" fontId="19" fillId="15" borderId="59" xfId="0" applyFont="1" applyFill="1" applyBorder="1" applyAlignment="1">
      <alignment horizontal="left" vertical="center" wrapText="1" indent="1"/>
    </xf>
    <xf numFmtId="0" fontId="19" fillId="15" borderId="58" xfId="0" applyFont="1" applyFill="1" applyBorder="1" applyAlignment="1">
      <alignment vertical="center" wrapText="1"/>
    </xf>
    <xf numFmtId="0" fontId="19" fillId="15" borderId="58" xfId="0" applyFont="1" applyFill="1" applyBorder="1" applyAlignment="1">
      <alignment horizontal="left" vertical="center" wrapText="1" indent="1"/>
    </xf>
    <xf numFmtId="0" fontId="4" fillId="3" borderId="58" xfId="0" applyFont="1" applyFill="1" applyBorder="1" applyAlignment="1">
      <alignment horizontal="left" vertical="center" wrapText="1"/>
    </xf>
    <xf numFmtId="0" fontId="4" fillId="3" borderId="15" xfId="0" applyFont="1" applyFill="1" applyBorder="1" applyAlignment="1">
      <alignment horizontal="left" vertical="center" wrapText="1" indent="1"/>
    </xf>
    <xf numFmtId="0" fontId="4" fillId="6" borderId="35" xfId="0" applyFont="1" applyFill="1" applyBorder="1" applyAlignment="1">
      <alignment horizontal="center" vertical="center"/>
    </xf>
    <xf numFmtId="0" fontId="4" fillId="0" borderId="59" xfId="0" applyFont="1" applyBorder="1" applyAlignment="1">
      <alignment horizontal="center" vertical="center" wrapText="1"/>
    </xf>
    <xf numFmtId="0" fontId="4" fillId="0" borderId="58" xfId="0" applyFont="1" applyBorder="1" applyAlignment="1">
      <alignment vertical="center" wrapText="1"/>
    </xf>
    <xf numFmtId="0" fontId="4" fillId="0" borderId="58" xfId="0" applyFont="1" applyBorder="1" applyAlignment="1">
      <alignment horizontal="left" vertical="center"/>
    </xf>
    <xf numFmtId="0" fontId="4" fillId="0" borderId="58" xfId="0" applyFont="1" applyBorder="1" applyAlignment="1">
      <alignment horizontal="center" vertical="center"/>
    </xf>
    <xf numFmtId="15" fontId="4" fillId="0" borderId="58" xfId="0" applyNumberFormat="1" applyFont="1" applyBorder="1" applyAlignment="1">
      <alignment horizontal="center" vertical="center"/>
    </xf>
    <xf numFmtId="0" fontId="4" fillId="0" borderId="61" xfId="0" applyFont="1" applyBorder="1" applyAlignment="1">
      <alignment vertical="center" wrapText="1"/>
    </xf>
    <xf numFmtId="0" fontId="4" fillId="0" borderId="35" xfId="0" applyFont="1" applyBorder="1"/>
    <xf numFmtId="0" fontId="4" fillId="15" borderId="18" xfId="0" applyFont="1" applyFill="1" applyBorder="1" applyAlignment="1">
      <alignment horizontal="left" vertical="center" wrapText="1" indent="1"/>
    </xf>
    <xf numFmtId="0" fontId="4" fillId="15" borderId="17" xfId="0" applyFont="1" applyFill="1" applyBorder="1" applyAlignment="1">
      <alignment vertical="center" wrapText="1"/>
    </xf>
    <xf numFmtId="0" fontId="19" fillId="15" borderId="17" xfId="0" applyFont="1" applyFill="1" applyBorder="1" applyAlignment="1">
      <alignment horizontal="left" vertical="center" wrapText="1" indent="1"/>
    </xf>
    <xf numFmtId="0" fontId="4" fillId="3" borderId="17" xfId="0" applyFont="1" applyFill="1" applyBorder="1" applyAlignment="1">
      <alignment horizontal="left" vertical="center" wrapText="1"/>
    </xf>
    <xf numFmtId="0" fontId="4" fillId="3" borderId="78" xfId="0" applyFont="1" applyFill="1" applyBorder="1" applyAlignment="1">
      <alignment horizontal="left" vertical="center" wrapText="1" indent="1"/>
    </xf>
    <xf numFmtId="0" fontId="4" fillId="6" borderId="72" xfId="0" applyFont="1" applyFill="1" applyBorder="1" applyAlignment="1">
      <alignment horizontal="center" vertical="center"/>
    </xf>
    <xf numFmtId="0" fontId="4" fillId="0" borderId="18" xfId="0" applyFont="1" applyBorder="1" applyAlignment="1">
      <alignment horizontal="center" vertical="center" wrapText="1"/>
    </xf>
    <xf numFmtId="0" fontId="4" fillId="0" borderId="17" xfId="0" applyFont="1" applyBorder="1" applyAlignment="1">
      <alignment vertical="center" wrapText="1"/>
    </xf>
    <xf numFmtId="0" fontId="4" fillId="0" borderId="17" xfId="0" applyFont="1" applyBorder="1" applyAlignment="1">
      <alignment horizontal="center" vertical="center"/>
    </xf>
    <xf numFmtId="15" fontId="4" fillId="0" borderId="17" xfId="0" applyNumberFormat="1" applyFont="1" applyBorder="1" applyAlignment="1">
      <alignment horizontal="center" vertical="center"/>
    </xf>
    <xf numFmtId="0" fontId="4" fillId="0" borderId="78" xfId="0" applyFont="1" applyBorder="1" applyAlignment="1">
      <alignment vertical="center" wrapText="1"/>
    </xf>
    <xf numFmtId="0" fontId="4" fillId="0" borderId="49" xfId="0" applyFont="1" applyBorder="1"/>
    <xf numFmtId="0" fontId="30" fillId="0" borderId="16" xfId="0" applyFont="1" applyBorder="1" applyAlignment="1">
      <alignment horizontal="center" vertical="center" wrapText="1"/>
    </xf>
    <xf numFmtId="0" fontId="30" fillId="0" borderId="17" xfId="0" applyFont="1" applyBorder="1" applyAlignment="1">
      <alignment vertical="center" wrapText="1"/>
    </xf>
    <xf numFmtId="0" fontId="4" fillId="15" borderId="73" xfId="0" applyFont="1" applyFill="1" applyBorder="1" applyAlignment="1">
      <alignment horizontal="left" vertical="center" wrapText="1" indent="1"/>
    </xf>
    <xf numFmtId="0" fontId="4" fillId="15" borderId="25" xfId="0" applyFont="1" applyFill="1" applyBorder="1" applyAlignment="1">
      <alignment vertical="center" wrapText="1"/>
    </xf>
    <xf numFmtId="0" fontId="4" fillId="15" borderId="25" xfId="0" applyFont="1" applyFill="1" applyBorder="1" applyAlignment="1">
      <alignment horizontal="left" vertical="center" wrapText="1" indent="1"/>
    </xf>
    <xf numFmtId="0" fontId="4" fillId="3" borderId="25" xfId="0" applyFont="1" applyFill="1" applyBorder="1" applyAlignment="1">
      <alignment horizontal="left" vertical="center" wrapText="1" indent="1"/>
    </xf>
    <xf numFmtId="0" fontId="4" fillId="3" borderId="27" xfId="0" applyFont="1" applyFill="1" applyBorder="1" applyAlignment="1">
      <alignment horizontal="left" vertical="center" wrapText="1" indent="1"/>
    </xf>
    <xf numFmtId="0" fontId="4" fillId="4" borderId="28" xfId="0" applyFont="1" applyFill="1" applyBorder="1" applyAlignment="1">
      <alignment horizontal="center" vertical="center"/>
    </xf>
    <xf numFmtId="0" fontId="4" fillId="5" borderId="30" xfId="0" applyFont="1" applyFill="1" applyBorder="1" applyAlignment="1">
      <alignment horizontal="left" vertical="center" wrapText="1" indent="1"/>
    </xf>
    <xf numFmtId="0" fontId="19" fillId="0" borderId="8"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3" xfId="0" applyFont="1" applyBorder="1" applyAlignment="1">
      <alignment horizontal="center" vertical="center"/>
    </xf>
    <xf numFmtId="0" fontId="4" fillId="6" borderId="30" xfId="0" applyFont="1" applyFill="1" applyBorder="1" applyAlignment="1">
      <alignment horizontal="center" vertical="center"/>
    </xf>
    <xf numFmtId="0" fontId="4" fillId="0" borderId="73" xfId="0" applyFont="1" applyBorder="1" applyAlignment="1">
      <alignment horizontal="center" vertical="center" wrapText="1"/>
    </xf>
    <xf numFmtId="0" fontId="4" fillId="0" borderId="25" xfId="0" applyFont="1" applyBorder="1" applyAlignment="1">
      <alignment horizontal="left" vertical="center" wrapText="1"/>
    </xf>
    <xf numFmtId="0" fontId="4" fillId="0" borderId="25" xfId="0" applyFont="1" applyBorder="1" applyAlignment="1">
      <alignment horizontal="center" vertical="center"/>
    </xf>
    <xf numFmtId="15" fontId="4" fillId="0" borderId="25" xfId="0" applyNumberFormat="1" applyFont="1" applyBorder="1" applyAlignment="1">
      <alignment horizontal="center" vertical="center"/>
    </xf>
    <xf numFmtId="0" fontId="4" fillId="0" borderId="31" xfId="0" applyFont="1" applyBorder="1" applyAlignment="1">
      <alignment horizontal="left" vertical="center" wrapText="1"/>
    </xf>
    <xf numFmtId="0" fontId="4" fillId="0" borderId="30" xfId="0" applyFont="1" applyBorder="1"/>
    <xf numFmtId="0" fontId="4" fillId="15" borderId="8" xfId="0" applyFont="1" applyFill="1" applyBorder="1" applyAlignment="1">
      <alignment horizontal="left" vertical="center" wrapText="1" indent="1"/>
    </xf>
    <xf numFmtId="0" fontId="4" fillId="15" borderId="10" xfId="0" applyFont="1" applyFill="1" applyBorder="1" applyAlignment="1">
      <alignment horizontal="left" vertical="center" wrapText="1" indent="1"/>
    </xf>
    <xf numFmtId="0" fontId="4" fillId="5" borderId="51" xfId="0" applyFont="1" applyFill="1" applyBorder="1" applyAlignment="1">
      <alignment horizontal="left" vertical="center" wrapText="1" indent="1"/>
    </xf>
    <xf numFmtId="0" fontId="4" fillId="0" borderId="51" xfId="0" applyFont="1" applyBorder="1"/>
    <xf numFmtId="0" fontId="4" fillId="15" borderId="59" xfId="0" applyFont="1" applyFill="1" applyBorder="1" applyAlignment="1">
      <alignment horizontal="left" vertical="center" wrapText="1" indent="1"/>
    </xf>
    <xf numFmtId="0" fontId="4" fillId="15" borderId="58" xfId="0" applyFont="1" applyFill="1" applyBorder="1" applyAlignment="1">
      <alignment horizontal="left" vertical="center" wrapText="1" indent="1"/>
    </xf>
    <xf numFmtId="0" fontId="4" fillId="4" borderId="60" xfId="0" applyFont="1" applyFill="1" applyBorder="1" applyAlignment="1">
      <alignment horizontal="center" vertical="center"/>
    </xf>
    <xf numFmtId="0" fontId="4" fillId="0" borderId="61" xfId="0" applyFont="1" applyBorder="1" applyAlignment="1">
      <alignment horizontal="left" vertical="center" wrapText="1"/>
    </xf>
    <xf numFmtId="0" fontId="4" fillId="15" borderId="16" xfId="0" applyFont="1" applyFill="1" applyBorder="1" applyAlignment="1">
      <alignment horizontal="left" vertical="center" wrapText="1" indent="1"/>
    </xf>
    <xf numFmtId="0" fontId="4" fillId="15" borderId="17" xfId="0" applyFont="1" applyFill="1" applyBorder="1" applyAlignment="1">
      <alignment horizontal="left" vertical="center" wrapText="1" indent="1"/>
    </xf>
    <xf numFmtId="0" fontId="4" fillId="3" borderId="17" xfId="0" applyFont="1" applyFill="1" applyBorder="1" applyAlignment="1">
      <alignment horizontal="left" vertical="center" wrapText="1" indent="1"/>
    </xf>
    <xf numFmtId="0" fontId="4" fillId="4" borderId="19" xfId="0" applyFont="1" applyFill="1" applyBorder="1" applyAlignment="1">
      <alignment horizontal="center" vertical="center"/>
    </xf>
    <xf numFmtId="0" fontId="4" fillId="5" borderId="72" xfId="0" applyFont="1" applyFill="1" applyBorder="1" applyAlignment="1">
      <alignment horizontal="left" vertical="center" wrapText="1" inden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19" fillId="0" borderId="20" xfId="0" applyFont="1" applyBorder="1" applyAlignment="1">
      <alignment horizontal="center" vertical="center"/>
    </xf>
    <xf numFmtId="0" fontId="4" fillId="0" borderId="20" xfId="0" applyFont="1" applyBorder="1" applyAlignment="1">
      <alignment horizontal="left" vertical="center" wrapText="1"/>
    </xf>
    <xf numFmtId="0" fontId="4" fillId="0" borderId="19" xfId="0" applyFont="1" applyBorder="1"/>
    <xf numFmtId="0" fontId="4" fillId="0" borderId="0" xfId="0" applyFont="1" applyAlignment="1">
      <alignment horizontal="center"/>
    </xf>
    <xf numFmtId="0" fontId="6"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right" vertical="center"/>
    </xf>
    <xf numFmtId="0" fontId="35" fillId="16" borderId="80" xfId="0" applyFont="1" applyFill="1" applyBorder="1" applyAlignment="1">
      <alignment horizontal="center" vertical="center" wrapText="1"/>
    </xf>
    <xf numFmtId="0" fontId="35" fillId="16" borderId="79" xfId="0" applyFont="1" applyFill="1" applyBorder="1" applyAlignment="1">
      <alignment horizontal="center" vertical="center" wrapText="1"/>
    </xf>
    <xf numFmtId="0" fontId="35" fillId="16" borderId="75" xfId="0" applyFont="1" applyFill="1" applyBorder="1" applyAlignment="1">
      <alignment horizontal="center" vertical="center" wrapText="1"/>
    </xf>
    <xf numFmtId="0" fontId="35" fillId="16" borderId="33" xfId="0" applyFont="1" applyFill="1" applyBorder="1" applyAlignment="1">
      <alignment horizontal="center" vertical="center" wrapText="1"/>
    </xf>
    <xf numFmtId="0" fontId="35" fillId="16" borderId="34" xfId="0" applyFont="1" applyFill="1" applyBorder="1" applyAlignment="1">
      <alignment horizontal="center" vertical="center" wrapText="1"/>
    </xf>
    <xf numFmtId="0" fontId="35" fillId="16" borderId="26" xfId="0" applyFont="1" applyFill="1" applyBorder="1" applyAlignment="1">
      <alignment horizontal="center" vertical="center" wrapText="1"/>
    </xf>
    <xf numFmtId="0" fontId="35" fillId="16" borderId="76" xfId="0" applyFont="1" applyFill="1" applyBorder="1" applyAlignment="1">
      <alignment horizontal="center" vertical="center" wrapText="1"/>
    </xf>
    <xf numFmtId="0" fontId="35" fillId="16" borderId="38" xfId="0" applyFont="1" applyFill="1" applyBorder="1" applyAlignment="1">
      <alignment horizontal="center" vertical="center" wrapText="1"/>
    </xf>
    <xf numFmtId="0" fontId="35" fillId="16" borderId="73" xfId="0" applyFont="1" applyFill="1" applyBorder="1" applyAlignment="1">
      <alignment horizontal="center" vertical="center" wrapText="1"/>
    </xf>
    <xf numFmtId="0" fontId="35" fillId="16" borderId="25" xfId="0" applyFont="1" applyFill="1" applyBorder="1" applyAlignment="1">
      <alignment horizontal="center" vertical="center" wrapText="1"/>
    </xf>
    <xf numFmtId="0" fontId="35" fillId="16" borderId="25"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12" xfId="0" applyFont="1" applyFill="1" applyBorder="1" applyAlignment="1">
      <alignment horizontal="center" vertical="center"/>
    </xf>
    <xf numFmtId="0" fontId="13" fillId="0" borderId="0" xfId="0" applyFont="1" applyAlignment="1">
      <alignment horizontal="right" vertical="center"/>
    </xf>
    <xf numFmtId="0" fontId="14" fillId="0" borderId="0" xfId="0" applyFont="1"/>
    <xf numFmtId="0" fontId="0" fillId="17" borderId="0" xfId="0" applyFill="1"/>
    <xf numFmtId="0" fontId="0" fillId="17" borderId="39" xfId="0" applyFill="1" applyBorder="1" applyAlignment="1">
      <alignment horizontal="center"/>
    </xf>
    <xf numFmtId="0" fontId="6" fillId="17" borderId="39" xfId="0" applyFont="1" applyFill="1" applyBorder="1" applyAlignment="1">
      <alignment horizontal="center" vertical="center"/>
    </xf>
    <xf numFmtId="0" fontId="14" fillId="17" borderId="39" xfId="0" applyFont="1" applyFill="1" applyBorder="1"/>
    <xf numFmtId="0" fontId="13" fillId="17" borderId="39" xfId="0" applyFont="1" applyFill="1" applyBorder="1" applyAlignment="1">
      <alignment horizontal="right" vertical="center"/>
    </xf>
    <xf numFmtId="0" fontId="20" fillId="17" borderId="10" xfId="0" applyFont="1" applyFill="1" applyBorder="1" applyAlignment="1">
      <alignment vertical="center" wrapText="1"/>
    </xf>
    <xf numFmtId="0" fontId="5" fillId="18" borderId="10" xfId="0" applyFont="1" applyFill="1" applyBorder="1" applyAlignment="1">
      <alignment horizontal="center" vertical="center" wrapText="1"/>
    </xf>
    <xf numFmtId="0" fontId="5" fillId="18" borderId="10" xfId="0" applyFont="1" applyFill="1" applyBorder="1" applyAlignment="1">
      <alignment horizontal="center" vertical="center"/>
    </xf>
    <xf numFmtId="0" fontId="0" fillId="18" borderId="0" xfId="0" applyFill="1"/>
    <xf numFmtId="0" fontId="2" fillId="17" borderId="0" xfId="0" applyFont="1" applyFill="1"/>
    <xf numFmtId="0" fontId="20" fillId="17" borderId="0" xfId="0" applyFont="1" applyFill="1" applyAlignment="1">
      <alignment horizontal="center" vertical="center"/>
    </xf>
    <xf numFmtId="0" fontId="4" fillId="17" borderId="0" xfId="0" applyFont="1" applyFill="1"/>
    <xf numFmtId="0" fontId="21" fillId="17" borderId="10" xfId="0" applyFont="1" applyFill="1" applyBorder="1" applyAlignment="1">
      <alignment horizontal="center" vertical="center" wrapText="1"/>
    </xf>
    <xf numFmtId="0" fontId="4" fillId="17" borderId="10" xfId="0" applyFont="1" applyFill="1" applyBorder="1" applyAlignment="1">
      <alignment vertical="center" wrapText="1"/>
    </xf>
    <xf numFmtId="0" fontId="4" fillId="17" borderId="10" xfId="0" applyFont="1" applyFill="1" applyBorder="1" applyAlignment="1">
      <alignment vertical="center"/>
    </xf>
    <xf numFmtId="0" fontId="4" fillId="17" borderId="10" xfId="0" applyFont="1" applyFill="1" applyBorder="1" applyAlignment="1">
      <alignment horizontal="left" vertical="center" wrapText="1"/>
    </xf>
    <xf numFmtId="0" fontId="21" fillId="0" borderId="0" xfId="0" applyFont="1" applyAlignment="1">
      <alignment horizontal="center" vertical="center"/>
    </xf>
    <xf numFmtId="0" fontId="5" fillId="17" borderId="0" xfId="0" applyFont="1" applyFill="1"/>
    <xf numFmtId="0" fontId="13" fillId="0" borderId="10" xfId="0" applyFont="1" applyBorder="1"/>
    <xf numFmtId="0" fontId="13" fillId="0" borderId="58" xfId="0" applyFont="1" applyBorder="1"/>
    <xf numFmtId="0" fontId="13" fillId="0" borderId="10" xfId="0" applyFont="1" applyBorder="1" applyAlignment="1">
      <alignment vertical="center"/>
    </xf>
    <xf numFmtId="0" fontId="2" fillId="0" borderId="51" xfId="0" applyFont="1" applyBorder="1" applyAlignment="1">
      <alignment horizontal="left" vertical="center"/>
    </xf>
    <xf numFmtId="0" fontId="20" fillId="0" borderId="5" xfId="0" applyFont="1" applyBorder="1" applyAlignment="1">
      <alignment horizontal="center"/>
    </xf>
    <xf numFmtId="0" fontId="20" fillId="0" borderId="7" xfId="0" applyFont="1" applyBorder="1" applyAlignment="1">
      <alignment horizontal="center"/>
    </xf>
    <xf numFmtId="0" fontId="4" fillId="2" borderId="19" xfId="0" applyFont="1" applyFill="1" applyBorder="1" applyAlignment="1">
      <alignment horizontal="center" vertical="center"/>
    </xf>
    <xf numFmtId="0" fontId="0" fillId="0" borderId="10" xfId="0" applyBorder="1" applyAlignment="1">
      <alignment horizontal="center"/>
    </xf>
    <xf numFmtId="0" fontId="4" fillId="0" borderId="10" xfId="0" applyFont="1" applyBorder="1" applyAlignment="1">
      <alignment horizontal="center" vertical="center"/>
    </xf>
    <xf numFmtId="0" fontId="6" fillId="0" borderId="10" xfId="0" applyFont="1" applyBorder="1" applyAlignment="1">
      <alignment horizontal="center" vertical="center"/>
    </xf>
    <xf numFmtId="0" fontId="24" fillId="16" borderId="70" xfId="0" applyFont="1" applyFill="1" applyBorder="1" applyAlignment="1">
      <alignment horizontal="center" vertical="center"/>
    </xf>
    <xf numFmtId="0" fontId="24" fillId="16" borderId="54" xfId="0" applyFont="1" applyFill="1" applyBorder="1" applyAlignment="1">
      <alignment horizontal="center" vertical="center"/>
    </xf>
    <xf numFmtId="0" fontId="24" fillId="16" borderId="71" xfId="0" applyFont="1" applyFill="1" applyBorder="1" applyAlignment="1">
      <alignment horizontal="center" vertical="center"/>
    </xf>
    <xf numFmtId="0" fontId="24" fillId="16" borderId="34" xfId="0" applyFont="1" applyFill="1" applyBorder="1" applyAlignment="1">
      <alignment horizontal="center" vertical="center"/>
    </xf>
    <xf numFmtId="0" fontId="24" fillId="16" borderId="43" xfId="0" applyFont="1" applyFill="1" applyBorder="1" applyAlignment="1">
      <alignment horizontal="center" vertical="center"/>
    </xf>
    <xf numFmtId="0" fontId="24" fillId="16" borderId="34" xfId="0" applyFont="1" applyFill="1" applyBorder="1" applyAlignment="1">
      <alignment horizontal="center" vertical="center" wrapText="1"/>
    </xf>
    <xf numFmtId="0" fontId="24" fillId="16" borderId="43" xfId="0" applyFont="1" applyFill="1" applyBorder="1" applyAlignment="1">
      <alignment horizontal="center" vertical="center" wrapText="1"/>
    </xf>
    <xf numFmtId="0" fontId="24" fillId="16" borderId="70" xfId="0" applyFont="1" applyFill="1" applyBorder="1" applyAlignment="1">
      <alignment horizontal="center" vertical="center" wrapText="1"/>
    </xf>
    <xf numFmtId="0" fontId="24" fillId="16" borderId="54" xfId="0" applyFont="1" applyFill="1" applyBorder="1" applyAlignment="1">
      <alignment horizontal="center" vertical="center" wrapText="1"/>
    </xf>
    <xf numFmtId="0" fontId="24" fillId="16" borderId="71" xfId="0" applyFont="1" applyFill="1" applyBorder="1" applyAlignment="1">
      <alignment horizontal="center" vertical="center" wrapText="1"/>
    </xf>
    <xf numFmtId="0" fontId="22" fillId="16" borderId="10" xfId="0" applyFont="1" applyFill="1" applyBorder="1" applyAlignment="1">
      <alignment horizontal="center"/>
    </xf>
    <xf numFmtId="0" fontId="25" fillId="16" borderId="10" xfId="0" applyFont="1" applyFill="1" applyBorder="1" applyAlignment="1">
      <alignment horizontal="center" vertical="center" wrapText="1"/>
    </xf>
    <xf numFmtId="0" fontId="13" fillId="0" borderId="10" xfId="0" applyFont="1" applyBorder="1" applyAlignment="1">
      <alignment horizontal="center" vertical="center"/>
    </xf>
    <xf numFmtId="0" fontId="21" fillId="0" borderId="10" xfId="0" applyFont="1" applyBorder="1" applyAlignment="1">
      <alignment horizontal="center" vertical="center"/>
    </xf>
    <xf numFmtId="0" fontId="30" fillId="0" borderId="27" xfId="0" applyFont="1" applyBorder="1" applyAlignment="1">
      <alignment horizontal="left" vertical="center" wrapText="1"/>
    </xf>
    <xf numFmtId="0" fontId="30" fillId="0" borderId="67" xfId="0" applyFont="1" applyBorder="1" applyAlignment="1">
      <alignment horizontal="left" vertical="center" wrapText="1"/>
    </xf>
    <xf numFmtId="0" fontId="30" fillId="0" borderId="78" xfId="0" applyFont="1" applyBorder="1" applyAlignment="1">
      <alignment horizontal="left" vertical="center" wrapText="1"/>
    </xf>
    <xf numFmtId="0" fontId="30" fillId="0" borderId="66" xfId="0" applyFont="1" applyBorder="1" applyAlignment="1">
      <alignment horizontal="left" vertical="center" wrapText="1"/>
    </xf>
    <xf numFmtId="0" fontId="4" fillId="0" borderId="10" xfId="0" applyFont="1" applyBorder="1" applyAlignment="1">
      <alignment horizontal="center"/>
    </xf>
    <xf numFmtId="0" fontId="35" fillId="16" borderId="15" xfId="0" applyFont="1" applyFill="1" applyBorder="1" applyAlignment="1">
      <alignment horizontal="center" vertical="center" wrapText="1"/>
    </xf>
    <xf numFmtId="0" fontId="35" fillId="16" borderId="68" xfId="0" applyFont="1" applyFill="1" applyBorder="1" applyAlignment="1">
      <alignment horizontal="center" vertical="center" wrapText="1"/>
    </xf>
    <xf numFmtId="0" fontId="20" fillId="0" borderId="47" xfId="0" applyFont="1" applyBorder="1" applyAlignment="1">
      <alignment horizontal="center"/>
    </xf>
    <xf numFmtId="0" fontId="20" fillId="0" borderId="62" xfId="0" applyFont="1" applyBorder="1" applyAlignment="1">
      <alignment horizontal="center"/>
    </xf>
    <xf numFmtId="0" fontId="20" fillId="0" borderId="4" xfId="0" applyFont="1" applyBorder="1" applyAlignment="1">
      <alignment horizontal="center"/>
    </xf>
    <xf numFmtId="0" fontId="20" fillId="0" borderId="52" xfId="0" applyFont="1" applyBorder="1" applyAlignment="1">
      <alignment horizontal="center"/>
    </xf>
    <xf numFmtId="0" fontId="20" fillId="0" borderId="64" xfId="0" applyFont="1" applyBorder="1" applyAlignment="1">
      <alignment horizontal="center"/>
    </xf>
    <xf numFmtId="0" fontId="6" fillId="0" borderId="15" xfId="0" applyFont="1" applyBorder="1" applyAlignment="1">
      <alignment horizontal="center" vertical="center"/>
    </xf>
    <xf numFmtId="0" fontId="6" fillId="0" borderId="35" xfId="0" applyFont="1" applyBorder="1" applyAlignment="1">
      <alignment horizontal="center" vertical="center"/>
    </xf>
    <xf numFmtId="0" fontId="6" fillId="0" borderId="14" xfId="0" applyFont="1" applyBorder="1" applyAlignment="1">
      <alignment horizontal="center" vertical="center"/>
    </xf>
    <xf numFmtId="0" fontId="6" fillId="0" borderId="27"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2" fillId="0" borderId="15" xfId="0" applyFont="1" applyBorder="1" applyAlignment="1">
      <alignment horizontal="center" vertical="center"/>
    </xf>
    <xf numFmtId="0" fontId="2" fillId="0" borderId="35" xfId="0" applyFont="1" applyBorder="1" applyAlignment="1">
      <alignment horizontal="center" vertical="center"/>
    </xf>
    <xf numFmtId="0" fontId="2" fillId="0" borderId="14" xfId="0" applyFont="1" applyBorder="1" applyAlignment="1">
      <alignment horizontal="center" vertical="center"/>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6" fillId="0" borderId="11" xfId="0" applyFont="1" applyBorder="1" applyAlignment="1">
      <alignment horizontal="center" vertical="center"/>
    </xf>
    <xf numFmtId="0" fontId="7" fillId="9" borderId="32" xfId="0" applyFont="1" applyFill="1" applyBorder="1" applyAlignment="1">
      <alignment horizontal="center" vertical="center" wrapText="1"/>
    </xf>
    <xf numFmtId="0" fontId="7" fillId="9" borderId="36" xfId="0" applyFont="1" applyFill="1" applyBorder="1" applyAlignment="1">
      <alignment horizontal="center" vertical="center" wrapText="1"/>
    </xf>
    <xf numFmtId="0" fontId="7" fillId="9" borderId="37" xfId="0" applyFont="1" applyFill="1" applyBorder="1" applyAlignment="1">
      <alignment horizontal="center" vertical="center" wrapText="1"/>
    </xf>
    <xf numFmtId="0" fontId="7" fillId="9" borderId="38" xfId="0" applyFont="1" applyFill="1" applyBorder="1" applyAlignment="1">
      <alignment horizontal="center" vertical="center" wrapText="1"/>
    </xf>
    <xf numFmtId="0" fontId="7" fillId="9" borderId="39" xfId="0" applyFont="1" applyFill="1" applyBorder="1" applyAlignment="1">
      <alignment horizontal="center" vertical="center" wrapText="1"/>
    </xf>
    <xf numFmtId="0" fontId="7" fillId="9" borderId="40" xfId="0" applyFont="1" applyFill="1" applyBorder="1" applyAlignment="1">
      <alignment horizontal="center" vertical="center" wrapText="1"/>
    </xf>
    <xf numFmtId="0" fontId="4" fillId="0" borderId="15" xfId="0" applyFont="1" applyBorder="1" applyAlignment="1">
      <alignment horizontal="center"/>
    </xf>
    <xf numFmtId="0" fontId="4" fillId="0" borderId="33" xfId="0" applyFont="1" applyBorder="1" applyAlignment="1">
      <alignment horizontal="center"/>
    </xf>
    <xf numFmtId="0" fontId="4" fillId="0" borderId="27" xfId="0" applyFont="1" applyBorder="1" applyAlignment="1">
      <alignment horizontal="center"/>
    </xf>
    <xf numFmtId="0" fontId="4" fillId="0" borderId="1" xfId="0" applyFont="1" applyBorder="1" applyAlignment="1">
      <alignment horizontal="left" vertical="center" wrapText="1"/>
    </xf>
    <xf numFmtId="0" fontId="4" fillId="0" borderId="34" xfId="0" applyFont="1" applyBorder="1" applyAlignment="1">
      <alignment horizontal="left" vertical="center" wrapText="1"/>
    </xf>
    <xf numFmtId="0" fontId="4" fillId="0" borderId="43" xfId="0" applyFont="1" applyBorder="1" applyAlignment="1">
      <alignment horizontal="left" vertical="center" wrapText="1"/>
    </xf>
    <xf numFmtId="0" fontId="4" fillId="0" borderId="32" xfId="0" applyFont="1" applyBorder="1" applyAlignment="1">
      <alignment horizontal="left" vertical="center" wrapText="1"/>
    </xf>
    <xf numFmtId="0" fontId="4" fillId="0" borderId="37" xfId="0" applyFont="1" applyBorder="1" applyAlignment="1">
      <alignment horizontal="left" vertical="center" wrapText="1"/>
    </xf>
    <xf numFmtId="0" fontId="8" fillId="0" borderId="32" xfId="0" applyFont="1" applyBorder="1" applyAlignment="1">
      <alignment horizontal="left" vertical="center" wrapText="1"/>
    </xf>
    <xf numFmtId="0" fontId="8" fillId="0" borderId="37" xfId="0" applyFont="1" applyBorder="1" applyAlignment="1">
      <alignment horizontal="left" vertical="center" wrapText="1"/>
    </xf>
    <xf numFmtId="0" fontId="7" fillId="9" borderId="55" xfId="0" applyFont="1" applyFill="1" applyBorder="1" applyAlignment="1">
      <alignment horizontal="center" vertical="center" wrapText="1"/>
    </xf>
    <xf numFmtId="0" fontId="7" fillId="9" borderId="0" xfId="0" applyFont="1" applyFill="1" applyAlignment="1">
      <alignment horizontal="center" vertical="center" wrapText="1"/>
    </xf>
    <xf numFmtId="0" fontId="7" fillId="9" borderId="41" xfId="0" applyFont="1" applyFill="1" applyBorder="1" applyAlignment="1">
      <alignment horizontal="center" vertical="center"/>
    </xf>
    <xf numFmtId="0" fontId="7" fillId="9" borderId="42" xfId="0" applyFont="1" applyFill="1" applyBorder="1" applyAlignment="1">
      <alignment horizontal="center" vertical="center"/>
    </xf>
    <xf numFmtId="0" fontId="0" fillId="0" borderId="10" xfId="0" applyBorder="1" applyAlignment="1">
      <alignment horizontal="center" vertical="center"/>
    </xf>
    <xf numFmtId="0" fontId="7" fillId="9" borderId="1" xfId="0" applyFont="1" applyFill="1" applyBorder="1" applyAlignment="1">
      <alignment horizontal="left" vertical="center" wrapText="1"/>
    </xf>
    <xf numFmtId="0" fontId="7" fillId="9" borderId="43" xfId="0" applyFont="1" applyFill="1" applyBorder="1" applyAlignment="1">
      <alignment horizontal="left" vertical="center" wrapText="1"/>
    </xf>
    <xf numFmtId="0" fontId="4" fillId="0" borderId="1" xfId="0" applyFont="1" applyBorder="1" applyAlignment="1">
      <alignment horizontal="justify" vertical="center"/>
    </xf>
    <xf numFmtId="0" fontId="4" fillId="0" borderId="34" xfId="0" applyFont="1" applyBorder="1" applyAlignment="1">
      <alignment horizontal="justify" vertical="center"/>
    </xf>
    <xf numFmtId="0" fontId="4" fillId="0" borderId="43" xfId="0" applyFont="1" applyBorder="1" applyAlignment="1">
      <alignment horizontal="justify" vertical="center"/>
    </xf>
    <xf numFmtId="0" fontId="7" fillId="9" borderId="32" xfId="0" applyFont="1" applyFill="1" applyBorder="1" applyAlignment="1">
      <alignment horizontal="center" vertical="center"/>
    </xf>
    <xf numFmtId="0" fontId="7" fillId="9" borderId="36" xfId="0" applyFont="1" applyFill="1" applyBorder="1" applyAlignment="1">
      <alignment horizontal="center" vertical="center"/>
    </xf>
    <xf numFmtId="0" fontId="7" fillId="9" borderId="37" xfId="0" applyFont="1" applyFill="1" applyBorder="1" applyAlignment="1">
      <alignment horizontal="center" vertical="center"/>
    </xf>
    <xf numFmtId="0" fontId="2" fillId="0" borderId="10" xfId="0" applyFont="1" applyBorder="1" applyAlignment="1">
      <alignment horizontal="left" vertical="center"/>
    </xf>
    <xf numFmtId="0" fontId="13" fillId="0" borderId="15" xfId="0" applyFont="1" applyBorder="1" applyAlignment="1">
      <alignment horizontal="center" vertical="center"/>
    </xf>
    <xf numFmtId="0" fontId="13" fillId="0" borderId="35" xfId="0" applyFont="1" applyBorder="1" applyAlignment="1">
      <alignment horizontal="center" vertical="center"/>
    </xf>
    <xf numFmtId="0" fontId="13" fillId="0" borderId="14" xfId="0" applyFont="1" applyBorder="1" applyAlignment="1">
      <alignment horizontal="center" vertical="center"/>
    </xf>
    <xf numFmtId="0" fontId="13" fillId="0" borderId="27" xfId="0" applyFont="1" applyBorder="1" applyAlignment="1">
      <alignment horizontal="center" vertical="center"/>
    </xf>
    <xf numFmtId="0" fontId="13" fillId="0" borderId="30" xfId="0" applyFont="1" applyBorder="1" applyAlignment="1">
      <alignment horizontal="center" vertical="center"/>
    </xf>
    <xf numFmtId="0" fontId="13" fillId="0" borderId="29" xfId="0" applyFont="1" applyBorder="1" applyAlignment="1">
      <alignment horizontal="center" vertical="center"/>
    </xf>
  </cellXfs>
  <cellStyles count="1">
    <cellStyle name="Normal" xfId="0" builtinId="0"/>
  </cellStyles>
  <dxfs count="1280">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321470</xdr:colOff>
      <xdr:row>0</xdr:row>
      <xdr:rowOff>71438</xdr:rowOff>
    </xdr:from>
    <xdr:to>
      <xdr:col>0</xdr:col>
      <xdr:colOff>1145882</xdr:colOff>
      <xdr:row>3</xdr:row>
      <xdr:rowOff>71438</xdr:rowOff>
    </xdr:to>
    <xdr:pic>
      <xdr:nvPicPr>
        <xdr:cNvPr id="2" name="Imagen 2">
          <a:extLst>
            <a:ext uri="{FF2B5EF4-FFF2-40B4-BE49-F238E27FC236}">
              <a16:creationId xmlns:a16="http://schemas.microsoft.com/office/drawing/2014/main" id="{31B4B171-8B6E-413C-A5A1-856A680ABC8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659" t="15981" r="9659" b="16100"/>
        <a:stretch/>
      </xdr:blipFill>
      <xdr:spPr bwMode="auto">
        <a:xfrm>
          <a:off x="321470" y="71438"/>
          <a:ext cx="824412"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152400</xdr:rowOff>
    </xdr:from>
    <xdr:to>
      <xdr:col>0</xdr:col>
      <xdr:colOff>895350</xdr:colOff>
      <xdr:row>3</xdr:row>
      <xdr:rowOff>92248</xdr:rowOff>
    </xdr:to>
    <xdr:pic>
      <xdr:nvPicPr>
        <xdr:cNvPr id="2" name="Imagen 2">
          <a:extLst>
            <a:ext uri="{FF2B5EF4-FFF2-40B4-BE49-F238E27FC236}">
              <a16:creationId xmlns:a16="http://schemas.microsoft.com/office/drawing/2014/main" id="{E2F7D2D7-BF91-4BD0-9452-0D91AFEBAD6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659" t="15981" r="9659" b="16100"/>
        <a:stretch/>
      </xdr:blipFill>
      <xdr:spPr bwMode="auto">
        <a:xfrm>
          <a:off x="171450" y="152400"/>
          <a:ext cx="723900" cy="501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195035</xdr:colOff>
      <xdr:row>0</xdr:row>
      <xdr:rowOff>124731</xdr:rowOff>
    </xdr:from>
    <xdr:to>
      <xdr:col>1</xdr:col>
      <xdr:colOff>1666579</xdr:colOff>
      <xdr:row>3</xdr:row>
      <xdr:rowOff>140606</xdr:rowOff>
    </xdr:to>
    <xdr:pic>
      <xdr:nvPicPr>
        <xdr:cNvPr id="3" name="Imagen 2">
          <a:extLst>
            <a:ext uri="{FF2B5EF4-FFF2-40B4-BE49-F238E27FC236}">
              <a16:creationId xmlns:a16="http://schemas.microsoft.com/office/drawing/2014/main" id="{B04A335A-BF35-4E45-BA51-AB9BBCFC37FD}"/>
            </a:ext>
          </a:extLst>
        </xdr:cNvPr>
        <xdr:cNvPicPr>
          <a:picLocks noChangeAspect="1"/>
        </xdr:cNvPicPr>
      </xdr:nvPicPr>
      <xdr:blipFill>
        <a:blip xmlns:r="http://schemas.openxmlformats.org/officeDocument/2006/relationships" r:embed="rId1"/>
        <a:stretch>
          <a:fillRect/>
        </a:stretch>
      </xdr:blipFill>
      <xdr:spPr>
        <a:xfrm>
          <a:off x="630464" y="124731"/>
          <a:ext cx="1471544" cy="8300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261937</xdr:colOff>
      <xdr:row>0</xdr:row>
      <xdr:rowOff>59530</xdr:rowOff>
    </xdr:from>
    <xdr:to>
      <xdr:col>0</xdr:col>
      <xdr:colOff>1733481</xdr:colOff>
      <xdr:row>3</xdr:row>
      <xdr:rowOff>170655</xdr:rowOff>
    </xdr:to>
    <xdr:pic>
      <xdr:nvPicPr>
        <xdr:cNvPr id="3" name="Imagen 2">
          <a:extLst>
            <a:ext uri="{FF2B5EF4-FFF2-40B4-BE49-F238E27FC236}">
              <a16:creationId xmlns:a16="http://schemas.microsoft.com/office/drawing/2014/main" id="{50959216-B6F9-44AA-94D4-9F5DC40EAFD3}"/>
            </a:ext>
          </a:extLst>
        </xdr:cNvPr>
        <xdr:cNvPicPr>
          <a:picLocks noChangeAspect="1"/>
        </xdr:cNvPicPr>
      </xdr:nvPicPr>
      <xdr:blipFill>
        <a:blip xmlns:r="http://schemas.openxmlformats.org/officeDocument/2006/relationships" r:embed="rId1"/>
        <a:stretch>
          <a:fillRect/>
        </a:stretch>
      </xdr:blipFill>
      <xdr:spPr>
        <a:xfrm>
          <a:off x="261937" y="59530"/>
          <a:ext cx="1471544" cy="825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74083</xdr:colOff>
      <xdr:row>0</xdr:row>
      <xdr:rowOff>116417</xdr:rowOff>
    </xdr:from>
    <xdr:to>
      <xdr:col>0</xdr:col>
      <xdr:colOff>979649</xdr:colOff>
      <xdr:row>3</xdr:row>
      <xdr:rowOff>52917</xdr:rowOff>
    </xdr:to>
    <xdr:pic>
      <xdr:nvPicPr>
        <xdr:cNvPr id="3" name="Imagen 2">
          <a:extLst>
            <a:ext uri="{FF2B5EF4-FFF2-40B4-BE49-F238E27FC236}">
              <a16:creationId xmlns:a16="http://schemas.microsoft.com/office/drawing/2014/main" id="{B16266A1-CA54-4E3C-82BE-EDEA4AECDF8E}"/>
            </a:ext>
          </a:extLst>
        </xdr:cNvPr>
        <xdr:cNvPicPr>
          <a:picLocks noChangeAspect="1"/>
        </xdr:cNvPicPr>
      </xdr:nvPicPr>
      <xdr:blipFill>
        <a:blip xmlns:r="http://schemas.openxmlformats.org/officeDocument/2006/relationships" r:embed="rId1"/>
        <a:stretch>
          <a:fillRect/>
        </a:stretch>
      </xdr:blipFill>
      <xdr:spPr>
        <a:xfrm>
          <a:off x="74083" y="116417"/>
          <a:ext cx="905566" cy="50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111125</xdr:colOff>
      <xdr:row>9</xdr:row>
      <xdr:rowOff>238125</xdr:rowOff>
    </xdr:from>
    <xdr:to>
      <xdr:col>9</xdr:col>
      <xdr:colOff>555625</xdr:colOff>
      <xdr:row>9</xdr:row>
      <xdr:rowOff>746125</xdr:rowOff>
    </xdr:to>
    <xdr:sp macro="" textlink="">
      <xdr:nvSpPr>
        <xdr:cNvPr id="2" name="1 Igual que">
          <a:extLst>
            <a:ext uri="{FF2B5EF4-FFF2-40B4-BE49-F238E27FC236}">
              <a16:creationId xmlns:a16="http://schemas.microsoft.com/office/drawing/2014/main" id="{00000000-0008-0000-0100-000002000000}"/>
            </a:ext>
          </a:extLst>
        </xdr:cNvPr>
        <xdr:cNvSpPr/>
      </xdr:nvSpPr>
      <xdr:spPr>
        <a:xfrm>
          <a:off x="15570200" y="3409950"/>
          <a:ext cx="444500" cy="508000"/>
        </a:xfrm>
        <a:prstGeom prst="mathEqua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lang="es-CO" sz="1100">
            <a:solidFill>
              <a:schemeClr val="tx1"/>
            </a:solidFill>
          </a:endParaRPr>
        </a:p>
      </xdr:txBody>
    </xdr:sp>
    <xdr:clientData/>
  </xdr:twoCellAnchor>
  <xdr:twoCellAnchor>
    <xdr:from>
      <xdr:col>5</xdr:col>
      <xdr:colOff>285750</xdr:colOff>
      <xdr:row>9</xdr:row>
      <xdr:rowOff>238125</xdr:rowOff>
    </xdr:from>
    <xdr:to>
      <xdr:col>5</xdr:col>
      <xdr:colOff>762000</xdr:colOff>
      <xdr:row>9</xdr:row>
      <xdr:rowOff>746125</xdr:rowOff>
    </xdr:to>
    <xdr:sp macro="" textlink="">
      <xdr:nvSpPr>
        <xdr:cNvPr id="3" name="2 Multiplicar">
          <a:extLst>
            <a:ext uri="{FF2B5EF4-FFF2-40B4-BE49-F238E27FC236}">
              <a16:creationId xmlns:a16="http://schemas.microsoft.com/office/drawing/2014/main" id="{00000000-0008-0000-0100-000003000000}"/>
            </a:ext>
          </a:extLst>
        </xdr:cNvPr>
        <xdr:cNvSpPr/>
      </xdr:nvSpPr>
      <xdr:spPr>
        <a:xfrm>
          <a:off x="9820275" y="3409950"/>
          <a:ext cx="476250" cy="508000"/>
        </a:xfrm>
        <a:prstGeom prst="mathMultiply">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571500</xdr:colOff>
      <xdr:row>0</xdr:row>
      <xdr:rowOff>176894</xdr:rowOff>
    </xdr:from>
    <xdr:to>
      <xdr:col>0</xdr:col>
      <xdr:colOff>1663029</xdr:colOff>
      <xdr:row>3</xdr:row>
      <xdr:rowOff>54429</xdr:rowOff>
    </xdr:to>
    <xdr:pic>
      <xdr:nvPicPr>
        <xdr:cNvPr id="5" name="Imagen 4">
          <a:extLst>
            <a:ext uri="{FF2B5EF4-FFF2-40B4-BE49-F238E27FC236}">
              <a16:creationId xmlns:a16="http://schemas.microsoft.com/office/drawing/2014/main" id="{FBAB81A9-BAB9-45A1-9904-A3C05C444C2E}"/>
            </a:ext>
          </a:extLst>
        </xdr:cNvPr>
        <xdr:cNvPicPr>
          <a:picLocks noChangeAspect="1"/>
        </xdr:cNvPicPr>
      </xdr:nvPicPr>
      <xdr:blipFill>
        <a:blip xmlns:r="http://schemas.openxmlformats.org/officeDocument/2006/relationships" r:embed="rId1"/>
        <a:stretch>
          <a:fillRect/>
        </a:stretch>
      </xdr:blipFill>
      <xdr:spPr>
        <a:xfrm>
          <a:off x="571500" y="176894"/>
          <a:ext cx="1091529" cy="612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714375</xdr:colOff>
      <xdr:row>0</xdr:row>
      <xdr:rowOff>47625</xdr:rowOff>
    </xdr:from>
    <xdr:to>
      <xdr:col>1</xdr:col>
      <xdr:colOff>1685925</xdr:colOff>
      <xdr:row>3</xdr:row>
      <xdr:rowOff>106866</xdr:rowOff>
    </xdr:to>
    <xdr:pic>
      <xdr:nvPicPr>
        <xdr:cNvPr id="3" name="Imagen 2">
          <a:extLst>
            <a:ext uri="{FF2B5EF4-FFF2-40B4-BE49-F238E27FC236}">
              <a16:creationId xmlns:a16="http://schemas.microsoft.com/office/drawing/2014/main" id="{E0033723-AD6D-4318-9237-DDD3F6428BD7}"/>
            </a:ext>
          </a:extLst>
        </xdr:cNvPr>
        <xdr:cNvPicPr>
          <a:picLocks noChangeAspect="1"/>
        </xdr:cNvPicPr>
      </xdr:nvPicPr>
      <xdr:blipFill>
        <a:blip xmlns:r="http://schemas.openxmlformats.org/officeDocument/2006/relationships" r:embed="rId1"/>
        <a:stretch>
          <a:fillRect/>
        </a:stretch>
      </xdr:blipFill>
      <xdr:spPr>
        <a:xfrm>
          <a:off x="933450" y="47625"/>
          <a:ext cx="971550" cy="5450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ltimos%20documentos%20escritorio/Gestion%20de%20riesgos%202019/Mapa%20de%20riesgos%20REV%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Escala de Calif"/>
      <sheetName val="Actividades  Significativas"/>
      <sheetName val="tablas "/>
      <sheetName val="Mapa de riesgos alineado a proc"/>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Ricardo Patiño Murillo" id="{F2886D83-12FD-43E0-B6F5-E189F1110A77}" userId="S-1-5-21-1716087525-4202621800-3901471093-563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26" dT="2020-08-25T14:59:00.71" personId="{F2886D83-12FD-43E0-B6F5-E189F1110A77}" id="{3C520121-DD68-4352-9F24-D44C467CD602}">
    <text>La probabilidad de ocurrencia no es tan Alta por eso el nivel de riesgo Inherente pasa a Por encima del Promedio</text>
  </threadedComment>
  <threadedComment ref="G27" dT="2020-08-25T15:01:27.76" personId="{F2886D83-12FD-43E0-B6F5-E189F1110A77}" id="{6DC06E4A-EEA9-4FF8-ADD2-BC29103F2B62}">
    <text>El riesgo pasa de Alto a Moderado debido a que la probabilidad de ocurrencia no es tan Alto. Además el area ha mejorado en ese aspecto en cuanto a que ya hay una información más clara y oportuna respecto a los lineamientos a realizar. Un ejemplo claro de ello es el Plan de Modernización a 4 años</text>
  </threadedComment>
  <threadedComment ref="G40" dT="2020-08-25T15:38:09.57" personId="{F2886D83-12FD-43E0-B6F5-E189F1110A77}" id="{4F994AC8-F334-454A-B6B4-1DD903D6A962}">
    <text>Este riesgo pasa de Alto a Moderado debido a que en la organización no se ha materializado y su probabilidad de ocurrencia no es tan Alta desde que se documento. Su calificación final pasa de Alto a Moderado según metodologia</text>
  </threadedComment>
  <threadedComment ref="M76" dT="2020-08-26T20:17:12.93" personId="{F2886D83-12FD-43E0-B6F5-E189F1110A77}" id="{06F53CE9-069E-44C9-9784-086E39764E11}">
    <text>Este riesgo pasa de Por encima del promedio a Moderado de acuerdo a la implementación de más controles que mejoran su calficación final.</text>
  </threadedComment>
  <threadedComment ref="G77" dT="2020-08-25T22:06:38.24" personId="{F2886D83-12FD-43E0-B6F5-E189F1110A77}" id="{9C580832-E81A-422A-827D-66D96FD2C8F3}">
    <text>Se decide disminuir el nivel de riesgo inherente debido a que no se ha materializado el riesgo desde que se documento, es decir su probabilidad de ocurrencia no es tan alto al inicialmente documentado. Adicionalmente se han implementado nuevos controles</text>
  </threadedComment>
  <threadedComment ref="K85" dT="2020-08-26T16:59:09.34" personId="{F2886D83-12FD-43E0-B6F5-E189F1110A77}" id="{346D9D75-92CE-4B1C-BEA7-41A195A830D1}">
    <text>Se establece un punto en los criterios del DAFP, por que a la fecha se estaba creando un instrumento para ejercer el control. Adicionalmente el riesgo era alto por la falta de controles porque en si el nivel de riesgo inherente es MODERADO, es decir su probabilidad de ocurrencia no es tan Alto</text>
  </threadedComment>
  <threadedComment ref="L99" dT="2020-08-26T17:12:34.19" personId="{F2886D83-12FD-43E0-B6F5-E189F1110A77}" id="{B6DE5858-65AC-4989-9025-5615A1D9D658}">
    <text>Se le asigna un punto a uno de los criterios del DAFP ya que poseen una herramienta para ejercer el control: Seguimiento a los movimientos en el Sistema de información para la administración de inventarios. (SAI ). Pasa de una calificación de 40 Requiere Mejora a Aceptable: 60 por consiguiente el Riesgo Neto pasa de Alto a Requiere Mejora según Metodologia</text>
  </threadedComment>
  <threadedComment ref="G106" dT="2020-08-26T17:26:36.60" personId="{F2886D83-12FD-43E0-B6F5-E189F1110A77}" id="{1DEF7372-3E81-42B3-9B8B-C535E438A7B3}">
    <text>Se disminuye el nivel de Riesgo Inherente de Alto a Por encima del promedio debido a que no se ha materializado y su probabilidad de ocurrencia no es tan alto a lo inicialmente documentado. Por consiguiente el Riesgo Neto pasa de Alto a Por encima del Promedio según metodologia</text>
  </threadedComment>
  <threadedComment ref="G108" dT="2020-08-26T17:43:10.88" personId="{F2886D83-12FD-43E0-B6F5-E189F1110A77}" id="{E85BC038-5652-4DE4-9851-85383787AB70}">
    <text>Este riesgo pasa de Alto a Por encima del Promedio debido que ademas de tener los controles inicialmente documentados se tiene un proceso estandarizado de nomina y compensación y el cual cuenta con una herramienta efec¿tiva: 1. Software de nomina debidamente parametrizado, el cual, es un control automático que disminuya considerablemente la probabilidad de ocurrencia, por consiguiente pasa de Alto a Por encima del promedio tanto el nivel de Riesgo Inherente como el Riesgo Neto.</text>
  </threadedComment>
  <threadedComment ref="L119" dT="2020-08-26T18:05:27.25" personId="{F2886D83-12FD-43E0-B6F5-E189F1110A77}" id="{7BFAE322-C84F-446B-B6E5-8EAAB71258A2}">
    <text>La calificación del control pasa de Debil a Aceptable debido a que se implementan nuevos controles: 1. PD - GH - 05 Procedimiento evaluacion de desempeño
2. Plataforma evaluacion de desempeño.
Adicionalmente el Riego Inherente y Riesgo Neto pasan de Alto a Por encima del Promedio debido a que la Probabilidad de ocurrencia e Impacto no es tan Alto al inicialmente documentado, prueba de ello es que hasta la fecha no se ha materializado.</text>
  </threadedComment>
  <threadedComment ref="G123" dT="2020-08-26T18:14:42.40" personId="{F2886D83-12FD-43E0-B6F5-E189F1110A77}" id="{77FEA973-5254-4CE5-A615-3E8E2F9129F7}">
    <text>El nivel de Riesgo Inherente pasa de Alto a Moderado debido a que existe un proceso Consolidado de Seguridad y Salud en el Trabajo y han mejorado los contoles a los inicialmente documentados. Adicionalmente la probabilidad de ocurrencia del Riesgo Inherente es menor al inicialmente documentado prueba de ello es que NO se ha materializado el riesgo, por consiguiente pasa de Alto a Por encima del Promedio, lo mismo para el Riesgo Neto según metodologia.</text>
  </threadedComment>
  <threadedComment ref="G124" dT="2020-08-26T18:20:43.90" personId="{F2886D83-12FD-43E0-B6F5-E189F1110A77}" id="{81C32EDC-4E79-4A06-AA5D-5DD8FA35ECFE}">
    <text>El nivel de Riesgo Inherente cambia de Alto a Por encima del proimedio debido a que la probabilidad de ocurrencia no es tan Alto al inicialmente documentado, prueba de ello es la no materialización del Riesgo desde que se documento. Adicionamente cuenta con controles respecto a la revisión de antecedentes judiciales, procuraduria y contraloria y RETHUS.</text>
  </threadedComment>
  <threadedComment ref="L124" dT="2020-08-26T18:26:32.24" personId="{F2886D83-12FD-43E0-B6F5-E189F1110A77}" id="{D0FC435A-038C-4EDD-980D-E7315A5E6851}">
    <text>Se le asigna un punto a los criterios del DAFP debido a que si los controles no fueran efectivos para mitigar el riesgo se estaría materializando el riesgo y hasta fecha no se ha Materializado. Por consiguiente la calificación pasa de Débil a Aceptable.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4B30A-8DED-4BDF-9209-A469E53C651F}">
  <sheetPr>
    <tabColor theme="0" tint="-4.9989318521683403E-2"/>
  </sheetPr>
  <dimension ref="A1:AG136"/>
  <sheetViews>
    <sheetView zoomScale="70" zoomScaleNormal="70" workbookViewId="0">
      <pane ySplit="6" topLeftCell="A7" activePane="bottomLeft" state="frozen"/>
      <selection pane="bottomLeft" activeCell="C9" sqref="C9"/>
    </sheetView>
  </sheetViews>
  <sheetFormatPr baseColWidth="10" defaultRowHeight="15" x14ac:dyDescent="0.25"/>
  <cols>
    <col min="1" max="1" width="24.140625" customWidth="1"/>
    <col min="2" max="2" width="38.140625" customWidth="1"/>
    <col min="3" max="3" width="93.7109375" customWidth="1"/>
    <col min="4" max="4" width="39.42578125" customWidth="1"/>
    <col min="5" max="5" width="36.7109375" customWidth="1"/>
    <col min="6" max="6" width="46.7109375" bestFit="1" customWidth="1"/>
    <col min="7" max="7" width="33.140625" bestFit="1" customWidth="1"/>
    <col min="8" max="8" width="28.42578125" customWidth="1"/>
    <col min="9" max="9" width="32.85546875" bestFit="1" customWidth="1"/>
    <col min="10" max="10" width="24.28515625" customWidth="1"/>
    <col min="11" max="11" width="30.42578125" bestFit="1" customWidth="1"/>
    <col min="12" max="12" width="30.7109375" customWidth="1"/>
    <col min="13" max="13" width="23.140625" customWidth="1"/>
    <col min="14" max="14" width="19.85546875" customWidth="1"/>
    <col min="15" max="15" width="19.42578125" customWidth="1"/>
    <col min="16" max="17" width="18.7109375" customWidth="1"/>
    <col min="18" max="18" width="18.85546875" customWidth="1"/>
    <col min="19" max="19" width="29.140625" customWidth="1"/>
    <col min="20" max="20" width="17.7109375" customWidth="1"/>
    <col min="32" max="32" width="18.85546875" customWidth="1"/>
    <col min="33" max="33" width="36.42578125" bestFit="1" customWidth="1"/>
  </cols>
  <sheetData>
    <row r="1" spans="1:33" x14ac:dyDescent="0.25">
      <c r="A1" s="460"/>
      <c r="B1" s="461" t="s">
        <v>166</v>
      </c>
      <c r="C1" s="461"/>
      <c r="D1" s="461"/>
      <c r="E1" s="461"/>
      <c r="F1" s="461"/>
      <c r="G1" s="461"/>
      <c r="H1" s="461"/>
      <c r="I1" s="461"/>
      <c r="J1" s="461"/>
      <c r="K1" s="461"/>
      <c r="L1" s="461"/>
      <c r="M1" s="461"/>
      <c r="N1" s="461"/>
      <c r="O1" s="461"/>
      <c r="P1" s="461"/>
      <c r="Q1" s="461"/>
      <c r="R1" s="128" t="s">
        <v>42</v>
      </c>
      <c r="S1" s="129" t="s">
        <v>43</v>
      </c>
    </row>
    <row r="2" spans="1:33" x14ac:dyDescent="0.25">
      <c r="A2" s="460"/>
      <c r="B2" s="461"/>
      <c r="C2" s="461"/>
      <c r="D2" s="461"/>
      <c r="E2" s="461"/>
      <c r="F2" s="461"/>
      <c r="G2" s="461"/>
      <c r="H2" s="461"/>
      <c r="I2" s="461"/>
      <c r="J2" s="461"/>
      <c r="K2" s="461"/>
      <c r="L2" s="461"/>
      <c r="M2" s="461"/>
      <c r="N2" s="461"/>
      <c r="O2" s="461"/>
      <c r="P2" s="461"/>
      <c r="Q2" s="461"/>
      <c r="R2" s="128" t="s">
        <v>167</v>
      </c>
      <c r="S2" s="130" t="s">
        <v>168</v>
      </c>
    </row>
    <row r="3" spans="1:33" x14ac:dyDescent="0.25">
      <c r="A3" s="460"/>
      <c r="B3" s="462" t="s">
        <v>169</v>
      </c>
      <c r="C3" s="462"/>
      <c r="D3" s="462"/>
      <c r="E3" s="462"/>
      <c r="F3" s="462"/>
      <c r="G3" s="462"/>
      <c r="H3" s="462"/>
      <c r="I3" s="462"/>
      <c r="J3" s="462"/>
      <c r="K3" s="462"/>
      <c r="L3" s="462"/>
      <c r="M3" s="462"/>
      <c r="N3" s="462"/>
      <c r="O3" s="462"/>
      <c r="P3" s="462"/>
      <c r="Q3" s="462"/>
      <c r="R3" s="128" t="s">
        <v>45</v>
      </c>
      <c r="S3" s="131">
        <v>43872</v>
      </c>
    </row>
    <row r="4" spans="1:33" ht="29.25" customHeight="1" x14ac:dyDescent="0.25">
      <c r="A4" s="460"/>
      <c r="B4" s="462"/>
      <c r="C4" s="462"/>
      <c r="D4" s="462"/>
      <c r="E4" s="462"/>
      <c r="F4" s="462"/>
      <c r="G4" s="462"/>
      <c r="H4" s="462"/>
      <c r="I4" s="462"/>
      <c r="J4" s="462"/>
      <c r="K4" s="462"/>
      <c r="L4" s="462"/>
      <c r="M4" s="462"/>
      <c r="N4" s="462"/>
      <c r="O4" s="462"/>
      <c r="P4" s="462"/>
      <c r="Q4" s="462"/>
      <c r="R4" s="128" t="s">
        <v>46</v>
      </c>
      <c r="S4" s="129" t="s">
        <v>173</v>
      </c>
    </row>
    <row r="5" spans="1:33" ht="40.5" customHeight="1" thickBot="1" x14ac:dyDescent="0.3">
      <c r="A5" s="466" t="s">
        <v>138</v>
      </c>
      <c r="B5" s="466" t="s">
        <v>139</v>
      </c>
      <c r="C5" s="466" t="s">
        <v>140</v>
      </c>
      <c r="D5" s="468" t="s">
        <v>50</v>
      </c>
      <c r="E5" s="470" t="s">
        <v>141</v>
      </c>
      <c r="F5" s="471"/>
      <c r="G5" s="471"/>
      <c r="H5" s="471"/>
      <c r="I5" s="471"/>
      <c r="J5" s="472"/>
      <c r="K5" s="470" t="s">
        <v>142</v>
      </c>
      <c r="L5" s="472"/>
      <c r="M5" s="132" t="s">
        <v>143</v>
      </c>
      <c r="N5" s="463" t="s">
        <v>144</v>
      </c>
      <c r="O5" s="464"/>
      <c r="P5" s="464"/>
      <c r="Q5" s="464"/>
      <c r="R5" s="465"/>
      <c r="S5" s="466" t="s">
        <v>143</v>
      </c>
    </row>
    <row r="6" spans="1:33" ht="98.25" customHeight="1" thickBot="1" x14ac:dyDescent="0.3">
      <c r="A6" s="467"/>
      <c r="B6" s="467"/>
      <c r="C6" s="467"/>
      <c r="D6" s="469"/>
      <c r="E6" s="133" t="s">
        <v>145</v>
      </c>
      <c r="F6" s="134" t="s">
        <v>146</v>
      </c>
      <c r="G6" s="133" t="s">
        <v>147</v>
      </c>
      <c r="H6" s="133" t="s">
        <v>148</v>
      </c>
      <c r="I6" s="133" t="s">
        <v>149</v>
      </c>
      <c r="J6" s="133" t="s">
        <v>150</v>
      </c>
      <c r="K6" s="133" t="s">
        <v>170</v>
      </c>
      <c r="L6" s="135" t="s">
        <v>151</v>
      </c>
      <c r="M6" s="133" t="s">
        <v>152</v>
      </c>
      <c r="N6" s="136" t="s">
        <v>153</v>
      </c>
      <c r="O6" s="137" t="s">
        <v>154</v>
      </c>
      <c r="P6" s="137" t="s">
        <v>155</v>
      </c>
      <c r="Q6" s="137" t="s">
        <v>156</v>
      </c>
      <c r="R6" s="138" t="s">
        <v>157</v>
      </c>
      <c r="S6" s="467"/>
      <c r="AF6" s="78" t="s">
        <v>6</v>
      </c>
      <c r="AG6" s="97" t="s">
        <v>110</v>
      </c>
    </row>
    <row r="7" spans="1:33" ht="102" customHeight="1" x14ac:dyDescent="0.25">
      <c r="A7" s="139" t="s">
        <v>30</v>
      </c>
      <c r="B7" s="76" t="s">
        <v>31</v>
      </c>
      <c r="C7" s="111" t="s">
        <v>160</v>
      </c>
      <c r="D7" s="101">
        <v>15</v>
      </c>
      <c r="E7" s="103">
        <v>0</v>
      </c>
      <c r="F7" s="103">
        <v>1</v>
      </c>
      <c r="G7" s="103">
        <v>1</v>
      </c>
      <c r="H7" s="103">
        <v>1</v>
      </c>
      <c r="I7" s="103">
        <v>1</v>
      </c>
      <c r="J7" s="103">
        <f t="shared" ref="J7:J11" si="0">+E7+F7+G7+H7+I7</f>
        <v>4</v>
      </c>
      <c r="K7" s="103">
        <f t="shared" ref="K7:K10" si="1">+J7*D7</f>
        <v>60</v>
      </c>
      <c r="L7" s="103" t="s">
        <v>15</v>
      </c>
      <c r="M7" s="103" t="s">
        <v>161</v>
      </c>
      <c r="N7" s="112"/>
      <c r="O7" s="112"/>
      <c r="P7" s="112"/>
      <c r="Q7" s="112"/>
      <c r="R7" s="113"/>
      <c r="S7" s="117"/>
      <c r="AF7" s="99" t="s">
        <v>22</v>
      </c>
      <c r="AG7" s="99" t="s">
        <v>111</v>
      </c>
    </row>
    <row r="8" spans="1:33" ht="117" customHeight="1" x14ac:dyDescent="0.25">
      <c r="A8" s="139" t="s">
        <v>30</v>
      </c>
      <c r="B8" s="76" t="s">
        <v>33</v>
      </c>
      <c r="C8" s="111" t="s">
        <v>163</v>
      </c>
      <c r="D8" s="101">
        <v>15</v>
      </c>
      <c r="E8" s="103">
        <v>1</v>
      </c>
      <c r="F8" s="103">
        <v>1</v>
      </c>
      <c r="G8" s="103">
        <v>1</v>
      </c>
      <c r="H8" s="103">
        <v>1</v>
      </c>
      <c r="I8" s="103">
        <v>1</v>
      </c>
      <c r="J8" s="103">
        <f t="shared" si="0"/>
        <v>5</v>
      </c>
      <c r="K8" s="103">
        <f t="shared" si="1"/>
        <v>75</v>
      </c>
      <c r="L8" s="103" t="s">
        <v>15</v>
      </c>
      <c r="M8" s="103" t="s">
        <v>158</v>
      </c>
      <c r="N8" s="112"/>
      <c r="O8" s="112"/>
      <c r="P8" s="112"/>
      <c r="Q8" s="112"/>
      <c r="R8" s="113"/>
      <c r="S8" s="107"/>
      <c r="AF8" s="99" t="s">
        <v>15</v>
      </c>
      <c r="AG8" s="99" t="s">
        <v>24</v>
      </c>
    </row>
    <row r="9" spans="1:33" ht="129" customHeight="1" x14ac:dyDescent="0.25">
      <c r="A9" s="139" t="s">
        <v>30</v>
      </c>
      <c r="B9" s="76" t="s">
        <v>34</v>
      </c>
      <c r="C9" s="111" t="s">
        <v>177</v>
      </c>
      <c r="D9" s="101">
        <v>15</v>
      </c>
      <c r="E9" s="103">
        <v>1</v>
      </c>
      <c r="F9" s="103">
        <v>1</v>
      </c>
      <c r="G9" s="103">
        <v>0</v>
      </c>
      <c r="H9" s="103">
        <v>1</v>
      </c>
      <c r="I9" s="103">
        <v>1</v>
      </c>
      <c r="J9" s="103">
        <f t="shared" si="0"/>
        <v>4</v>
      </c>
      <c r="K9" s="103">
        <f t="shared" si="1"/>
        <v>60</v>
      </c>
      <c r="L9" s="103" t="s">
        <v>15</v>
      </c>
      <c r="M9" s="103" t="s">
        <v>158</v>
      </c>
      <c r="N9" s="112"/>
      <c r="O9" s="112"/>
      <c r="P9" s="112"/>
      <c r="Q9" s="112"/>
      <c r="R9" s="113"/>
      <c r="S9" s="107"/>
      <c r="AF9" s="99" t="s">
        <v>21</v>
      </c>
      <c r="AG9" s="99" t="s">
        <v>40</v>
      </c>
    </row>
    <row r="10" spans="1:33" ht="70.5" customHeight="1" x14ac:dyDescent="0.25">
      <c r="A10" s="139" t="s">
        <v>30</v>
      </c>
      <c r="B10" s="76" t="s">
        <v>35</v>
      </c>
      <c r="C10" s="111" t="s">
        <v>133</v>
      </c>
      <c r="D10" s="101">
        <v>10</v>
      </c>
      <c r="E10" s="103">
        <v>0</v>
      </c>
      <c r="F10" s="103">
        <v>1</v>
      </c>
      <c r="G10" s="103">
        <v>1</v>
      </c>
      <c r="H10" s="103">
        <v>1</v>
      </c>
      <c r="I10" s="103">
        <v>1</v>
      </c>
      <c r="J10" s="103">
        <f t="shared" si="0"/>
        <v>4</v>
      </c>
      <c r="K10" s="103">
        <f t="shared" si="1"/>
        <v>40</v>
      </c>
      <c r="L10" s="103" t="s">
        <v>21</v>
      </c>
      <c r="M10" s="103" t="s">
        <v>161</v>
      </c>
      <c r="N10" s="112"/>
      <c r="O10" s="112"/>
      <c r="P10" s="112"/>
      <c r="Q10" s="112"/>
      <c r="R10" s="113"/>
      <c r="S10" s="107"/>
      <c r="AF10" s="99" t="s">
        <v>159</v>
      </c>
      <c r="AG10" s="99" t="s">
        <v>117</v>
      </c>
    </row>
    <row r="11" spans="1:33" ht="75" customHeight="1" x14ac:dyDescent="0.25">
      <c r="A11" s="139" t="s">
        <v>30</v>
      </c>
      <c r="B11" s="76" t="s">
        <v>36</v>
      </c>
      <c r="C11" s="111" t="s">
        <v>165</v>
      </c>
      <c r="D11" s="101">
        <v>15</v>
      </c>
      <c r="E11" s="103">
        <v>1</v>
      </c>
      <c r="F11" s="103">
        <v>1</v>
      </c>
      <c r="G11" s="103">
        <v>0</v>
      </c>
      <c r="H11" s="103">
        <v>1</v>
      </c>
      <c r="I11" s="103">
        <v>1</v>
      </c>
      <c r="J11" s="103">
        <f t="shared" si="0"/>
        <v>4</v>
      </c>
      <c r="K11" s="103">
        <f>+J11*D11</f>
        <v>60</v>
      </c>
      <c r="L11" s="103" t="s">
        <v>15</v>
      </c>
      <c r="M11" s="103" t="s">
        <v>161</v>
      </c>
      <c r="N11" s="112"/>
      <c r="O11" s="112"/>
      <c r="P11" s="112"/>
      <c r="Q11" s="112"/>
      <c r="R11" s="113"/>
      <c r="S11" s="118"/>
      <c r="AG11" s="99" t="s">
        <v>118</v>
      </c>
    </row>
    <row r="12" spans="1:33" ht="72.75" customHeight="1" thickBot="1" x14ac:dyDescent="0.3">
      <c r="A12" s="139"/>
      <c r="B12" s="76"/>
      <c r="C12" s="108"/>
      <c r="D12" s="101"/>
      <c r="E12" s="102"/>
      <c r="F12" s="102"/>
      <c r="G12" s="102"/>
      <c r="H12" s="102"/>
      <c r="I12" s="102"/>
      <c r="J12" s="102"/>
      <c r="K12" s="102"/>
      <c r="L12" s="102"/>
      <c r="M12" s="103"/>
      <c r="N12" s="103"/>
      <c r="O12" s="103"/>
      <c r="P12" s="109"/>
      <c r="Q12" s="103"/>
      <c r="R12" s="104"/>
      <c r="S12" s="110"/>
      <c r="AG12" s="99" t="s">
        <v>119</v>
      </c>
    </row>
    <row r="13" spans="1:33" ht="140.25" customHeight="1" x14ac:dyDescent="0.25">
      <c r="A13" s="139"/>
      <c r="B13" s="76"/>
      <c r="C13" s="111"/>
      <c r="D13" s="101"/>
      <c r="E13" s="103"/>
      <c r="F13" s="103"/>
      <c r="G13" s="103"/>
      <c r="H13" s="103"/>
      <c r="I13" s="103"/>
      <c r="J13" s="103"/>
      <c r="K13" s="103"/>
      <c r="L13" s="103"/>
      <c r="M13" s="103"/>
      <c r="N13" s="103"/>
      <c r="O13" s="112"/>
      <c r="P13" s="103"/>
      <c r="Q13" s="103"/>
      <c r="R13" s="113"/>
      <c r="S13" s="114"/>
      <c r="AG13" s="99" t="s">
        <v>113</v>
      </c>
    </row>
    <row r="14" spans="1:33" ht="97.5" customHeight="1" x14ac:dyDescent="0.25">
      <c r="A14" s="139"/>
      <c r="B14" s="76"/>
      <c r="C14" s="115"/>
      <c r="D14" s="101"/>
      <c r="E14" s="103"/>
      <c r="F14" s="103"/>
      <c r="G14" s="103"/>
      <c r="H14" s="103"/>
      <c r="I14" s="103"/>
      <c r="J14" s="103"/>
      <c r="K14" s="103"/>
      <c r="L14" s="103"/>
      <c r="M14" s="103"/>
      <c r="N14" s="103"/>
      <c r="O14" s="103"/>
      <c r="P14" s="103"/>
      <c r="Q14" s="103"/>
      <c r="R14" s="104"/>
      <c r="S14" s="107"/>
      <c r="AG14" s="99" t="s">
        <v>37</v>
      </c>
    </row>
    <row r="15" spans="1:33" ht="138" customHeight="1" x14ac:dyDescent="0.25">
      <c r="A15" s="139"/>
      <c r="B15" s="76"/>
      <c r="C15" s="111"/>
      <c r="D15" s="101"/>
      <c r="E15" s="103"/>
      <c r="F15" s="103"/>
      <c r="G15" s="103"/>
      <c r="H15" s="103"/>
      <c r="I15" s="103"/>
      <c r="J15" s="103"/>
      <c r="K15" s="103"/>
      <c r="L15" s="103"/>
      <c r="M15" s="103"/>
      <c r="N15" s="103"/>
      <c r="O15" s="112"/>
      <c r="P15" s="103"/>
      <c r="Q15" s="103"/>
      <c r="R15" s="104"/>
      <c r="S15" s="105"/>
      <c r="AG15" s="99" t="s">
        <v>120</v>
      </c>
    </row>
    <row r="16" spans="1:33" x14ac:dyDescent="0.25">
      <c r="A16" s="139"/>
      <c r="B16" s="76"/>
      <c r="C16" s="111"/>
      <c r="D16" s="101"/>
      <c r="E16" s="103"/>
      <c r="F16" s="103"/>
      <c r="G16" s="103"/>
      <c r="H16" s="103"/>
      <c r="I16" s="103"/>
      <c r="J16" s="103"/>
      <c r="K16" s="103"/>
      <c r="L16" s="103"/>
      <c r="M16" s="103"/>
      <c r="N16" s="103"/>
      <c r="O16" s="103"/>
      <c r="P16" s="103"/>
      <c r="Q16" s="103"/>
      <c r="R16" s="104"/>
      <c r="S16" s="107"/>
      <c r="AG16" s="99" t="s">
        <v>25</v>
      </c>
    </row>
    <row r="17" spans="1:33" ht="101.25" customHeight="1" x14ac:dyDescent="0.25">
      <c r="A17" s="139"/>
      <c r="B17" s="76"/>
      <c r="C17" s="111"/>
      <c r="D17" s="101"/>
      <c r="E17" s="103"/>
      <c r="F17" s="103"/>
      <c r="G17" s="103"/>
      <c r="H17" s="103"/>
      <c r="I17" s="103"/>
      <c r="J17" s="103"/>
      <c r="K17" s="103"/>
      <c r="L17" s="103"/>
      <c r="M17" s="103"/>
      <c r="N17" s="103"/>
      <c r="O17" s="103"/>
      <c r="P17" s="103"/>
      <c r="Q17" s="103"/>
      <c r="R17" s="104"/>
      <c r="S17" s="107"/>
      <c r="AG17" s="99" t="s">
        <v>30</v>
      </c>
    </row>
    <row r="18" spans="1:33" ht="127.5" customHeight="1" thickBot="1" x14ac:dyDescent="0.3">
      <c r="A18" s="139"/>
      <c r="B18" s="76"/>
      <c r="C18" s="111"/>
      <c r="D18" s="101"/>
      <c r="E18" s="103"/>
      <c r="F18" s="103"/>
      <c r="G18" s="103"/>
      <c r="H18" s="103"/>
      <c r="I18" s="103"/>
      <c r="J18" s="103"/>
      <c r="K18" s="103"/>
      <c r="L18" s="103"/>
      <c r="M18" s="103"/>
      <c r="N18" s="103"/>
      <c r="O18" s="103"/>
      <c r="P18" s="103"/>
      <c r="Q18" s="103"/>
      <c r="R18" s="104"/>
      <c r="S18" s="116"/>
      <c r="AG18" s="99" t="s">
        <v>38</v>
      </c>
    </row>
    <row r="19" spans="1:33" ht="76.5" customHeight="1" x14ac:dyDescent="0.25">
      <c r="A19" s="139"/>
      <c r="B19" s="76"/>
      <c r="C19" s="111"/>
      <c r="D19" s="101"/>
      <c r="E19" s="103"/>
      <c r="F19" s="103"/>
      <c r="G19" s="103"/>
      <c r="H19" s="103"/>
      <c r="I19" s="103"/>
      <c r="J19" s="103"/>
      <c r="K19" s="103"/>
      <c r="L19" s="103"/>
      <c r="M19" s="103"/>
      <c r="N19" s="112"/>
      <c r="O19" s="112"/>
      <c r="P19" s="112"/>
      <c r="Q19" s="112"/>
      <c r="R19" s="113"/>
      <c r="S19" s="117"/>
      <c r="AG19" s="99" t="s">
        <v>162</v>
      </c>
    </row>
    <row r="20" spans="1:33" ht="99.75" customHeight="1" x14ac:dyDescent="0.25">
      <c r="A20" s="139"/>
      <c r="B20" s="76"/>
      <c r="C20" s="111"/>
      <c r="D20" s="101"/>
      <c r="E20" s="103"/>
      <c r="F20" s="103"/>
      <c r="G20" s="103"/>
      <c r="H20" s="103"/>
      <c r="I20" s="103"/>
      <c r="J20" s="103"/>
      <c r="K20" s="103"/>
      <c r="L20" s="103"/>
      <c r="M20" s="103"/>
      <c r="N20" s="112"/>
      <c r="O20" s="112"/>
      <c r="P20" s="112"/>
      <c r="Q20" s="112"/>
      <c r="R20" s="113"/>
      <c r="S20" s="107"/>
      <c r="AG20" s="99" t="s">
        <v>164</v>
      </c>
    </row>
    <row r="21" spans="1:33" x14ac:dyDescent="0.25">
      <c r="A21" s="139"/>
      <c r="B21" s="76"/>
      <c r="C21" s="111"/>
      <c r="D21" s="101"/>
      <c r="E21" s="103"/>
      <c r="F21" s="103"/>
      <c r="G21" s="103"/>
      <c r="H21" s="103"/>
      <c r="I21" s="103"/>
      <c r="J21" s="103"/>
      <c r="K21" s="103"/>
      <c r="L21" s="103"/>
      <c r="M21" s="103"/>
      <c r="N21" s="112"/>
      <c r="O21" s="112"/>
      <c r="P21" s="112"/>
      <c r="Q21" s="112"/>
      <c r="R21" s="113"/>
      <c r="S21" s="107"/>
    </row>
    <row r="22" spans="1:33" ht="36.75" customHeight="1" x14ac:dyDescent="0.25">
      <c r="A22" s="139"/>
      <c r="B22" s="76"/>
      <c r="C22" s="111"/>
      <c r="D22" s="101"/>
      <c r="E22" s="103"/>
      <c r="F22" s="103"/>
      <c r="G22" s="103"/>
      <c r="H22" s="103"/>
      <c r="I22" s="103"/>
      <c r="J22" s="103"/>
      <c r="K22" s="103"/>
      <c r="L22" s="103"/>
      <c r="M22" s="103"/>
      <c r="N22" s="112"/>
      <c r="O22" s="112"/>
      <c r="P22" s="112"/>
      <c r="Q22" s="112"/>
      <c r="R22" s="113"/>
      <c r="S22" s="107"/>
    </row>
    <row r="23" spans="1:33" ht="64.5" customHeight="1" thickBot="1" x14ac:dyDescent="0.3">
      <c r="A23" s="139"/>
      <c r="B23" s="76"/>
      <c r="C23" s="111"/>
      <c r="D23" s="101"/>
      <c r="E23" s="103"/>
      <c r="F23" s="103"/>
      <c r="G23" s="103"/>
      <c r="H23" s="103"/>
      <c r="I23" s="103"/>
      <c r="J23" s="103"/>
      <c r="K23" s="103"/>
      <c r="L23" s="103"/>
      <c r="M23" s="103"/>
      <c r="N23" s="112"/>
      <c r="O23" s="112"/>
      <c r="P23" s="112"/>
      <c r="Q23" s="112"/>
      <c r="R23" s="113"/>
      <c r="S23" s="118"/>
    </row>
    <row r="24" spans="1:33" ht="63" customHeight="1" x14ac:dyDescent="0.25">
      <c r="A24" s="139"/>
      <c r="B24" s="76"/>
      <c r="C24" s="119"/>
      <c r="D24" s="101"/>
      <c r="E24" s="103"/>
      <c r="F24" s="103"/>
      <c r="G24" s="103"/>
      <c r="H24" s="103"/>
      <c r="I24" s="103"/>
      <c r="J24" s="103"/>
      <c r="K24" s="103"/>
      <c r="L24" s="103"/>
      <c r="M24" s="103"/>
      <c r="N24" s="112"/>
      <c r="O24" s="112"/>
      <c r="P24" s="112"/>
      <c r="Q24" s="112"/>
      <c r="R24" s="113"/>
      <c r="S24" s="120"/>
    </row>
    <row r="25" spans="1:33" ht="145.5" customHeight="1" x14ac:dyDescent="0.25">
      <c r="A25" s="139"/>
      <c r="B25" s="76"/>
      <c r="C25" s="119"/>
      <c r="D25" s="101"/>
      <c r="E25" s="103"/>
      <c r="F25" s="103"/>
      <c r="G25" s="103"/>
      <c r="H25" s="103"/>
      <c r="I25" s="103"/>
      <c r="J25" s="103"/>
      <c r="K25" s="103"/>
      <c r="L25" s="103"/>
      <c r="M25" s="103"/>
      <c r="N25" s="112"/>
      <c r="O25" s="112"/>
      <c r="P25" s="112"/>
      <c r="Q25" s="112"/>
      <c r="R25" s="113"/>
      <c r="S25" s="105"/>
    </row>
    <row r="26" spans="1:33" ht="38.25" customHeight="1" x14ac:dyDescent="0.25">
      <c r="A26" s="139"/>
      <c r="B26" s="76"/>
      <c r="C26" s="119"/>
      <c r="D26" s="101"/>
      <c r="E26" s="103"/>
      <c r="F26" s="103"/>
      <c r="G26" s="103"/>
      <c r="H26" s="103"/>
      <c r="I26" s="103"/>
      <c r="J26" s="103"/>
      <c r="K26" s="103"/>
      <c r="L26" s="103"/>
      <c r="M26" s="103"/>
      <c r="N26" s="112"/>
      <c r="O26" s="112"/>
      <c r="P26" s="112"/>
      <c r="Q26" s="112"/>
      <c r="R26" s="113"/>
      <c r="S26" s="107"/>
    </row>
    <row r="27" spans="1:33" ht="36" customHeight="1" x14ac:dyDescent="0.25">
      <c r="A27" s="139"/>
      <c r="B27" s="76"/>
      <c r="C27" s="119"/>
      <c r="D27" s="101"/>
      <c r="E27" s="103"/>
      <c r="F27" s="103"/>
      <c r="G27" s="103"/>
      <c r="H27" s="103"/>
      <c r="I27" s="103"/>
      <c r="J27" s="103"/>
      <c r="K27" s="103"/>
      <c r="L27" s="103"/>
      <c r="M27" s="103"/>
      <c r="N27" s="112"/>
      <c r="O27" s="112"/>
      <c r="P27" s="112"/>
      <c r="Q27" s="112"/>
      <c r="R27" s="113"/>
      <c r="S27" s="107"/>
    </row>
    <row r="28" spans="1:33" ht="44.25" customHeight="1" x14ac:dyDescent="0.25">
      <c r="A28" s="139"/>
      <c r="B28" s="76"/>
      <c r="C28" s="119"/>
      <c r="D28" s="101"/>
      <c r="E28" s="103"/>
      <c r="F28" s="103"/>
      <c r="G28" s="103"/>
      <c r="H28" s="103"/>
      <c r="I28" s="103"/>
      <c r="J28" s="103"/>
      <c r="K28" s="103"/>
      <c r="L28" s="103"/>
      <c r="M28" s="103"/>
      <c r="N28" s="112"/>
      <c r="O28" s="112"/>
      <c r="P28" s="112"/>
      <c r="Q28" s="112"/>
      <c r="R28" s="113"/>
      <c r="S28" s="107"/>
    </row>
    <row r="29" spans="1:33" x14ac:dyDescent="0.25">
      <c r="A29" s="139"/>
      <c r="B29" s="76"/>
      <c r="C29" s="119"/>
      <c r="D29" s="101"/>
      <c r="E29" s="103"/>
      <c r="F29" s="103"/>
      <c r="G29" s="103"/>
      <c r="H29" s="103"/>
      <c r="I29" s="103"/>
      <c r="J29" s="103"/>
      <c r="K29" s="103"/>
      <c r="L29" s="103"/>
      <c r="M29" s="103"/>
      <c r="N29" s="112"/>
      <c r="O29" s="112"/>
      <c r="P29" s="112"/>
      <c r="Q29" s="112"/>
      <c r="R29" s="113"/>
      <c r="S29" s="107"/>
    </row>
    <row r="30" spans="1:33" ht="32.25" customHeight="1" x14ac:dyDescent="0.25">
      <c r="A30" s="139"/>
      <c r="B30" s="76"/>
      <c r="C30" s="119"/>
      <c r="D30" s="101"/>
      <c r="E30" s="103"/>
      <c r="F30" s="103"/>
      <c r="G30" s="103"/>
      <c r="H30" s="103"/>
      <c r="I30" s="103"/>
      <c r="J30" s="103"/>
      <c r="K30" s="103"/>
      <c r="L30" s="103"/>
      <c r="M30" s="103"/>
      <c r="N30" s="112"/>
      <c r="O30" s="112"/>
      <c r="P30" s="112"/>
      <c r="Q30" s="112"/>
      <c r="R30" s="113"/>
      <c r="S30" s="107"/>
    </row>
    <row r="31" spans="1:33" ht="63" customHeight="1" x14ac:dyDescent="0.25">
      <c r="A31" s="139"/>
      <c r="B31" s="76"/>
      <c r="C31" s="119"/>
      <c r="D31" s="101"/>
      <c r="E31" s="103"/>
      <c r="F31" s="103"/>
      <c r="G31" s="103"/>
      <c r="H31" s="103"/>
      <c r="I31" s="103"/>
      <c r="J31" s="103"/>
      <c r="K31" s="103"/>
      <c r="L31" s="103"/>
      <c r="M31" s="103"/>
      <c r="N31" s="112"/>
      <c r="O31" s="112"/>
      <c r="P31" s="112"/>
      <c r="Q31" s="112"/>
      <c r="R31" s="113"/>
      <c r="S31" s="107"/>
    </row>
    <row r="32" spans="1:33" ht="35.25" customHeight="1" x14ac:dyDescent="0.25">
      <c r="A32" s="139"/>
      <c r="B32" s="76"/>
      <c r="C32" s="119"/>
      <c r="D32" s="101"/>
      <c r="E32" s="103"/>
      <c r="F32" s="103"/>
      <c r="G32" s="103"/>
      <c r="H32" s="103"/>
      <c r="I32" s="103"/>
      <c r="J32" s="103"/>
      <c r="K32" s="103"/>
      <c r="L32" s="103"/>
      <c r="M32" s="103"/>
      <c r="N32" s="112"/>
      <c r="O32" s="112"/>
      <c r="P32" s="112"/>
      <c r="Q32" s="112"/>
      <c r="R32" s="113"/>
      <c r="S32" s="107"/>
    </row>
    <row r="33" spans="1:19" ht="49.5" customHeight="1" thickBot="1" x14ac:dyDescent="0.3">
      <c r="A33" s="139"/>
      <c r="B33" s="76"/>
      <c r="C33" s="119"/>
      <c r="D33" s="101"/>
      <c r="E33" s="103"/>
      <c r="F33" s="103"/>
      <c r="G33" s="103"/>
      <c r="H33" s="103"/>
      <c r="I33" s="103"/>
      <c r="J33" s="103"/>
      <c r="K33" s="103"/>
      <c r="L33" s="103"/>
      <c r="M33" s="103"/>
      <c r="N33" s="112"/>
      <c r="O33" s="112"/>
      <c r="P33" s="112"/>
      <c r="Q33" s="112"/>
      <c r="R33" s="113"/>
      <c r="S33" s="118"/>
    </row>
    <row r="34" spans="1:19" ht="58.5" customHeight="1" x14ac:dyDescent="0.25">
      <c r="A34" s="139"/>
      <c r="B34" s="76"/>
      <c r="C34" s="111"/>
      <c r="D34" s="101"/>
      <c r="E34" s="95"/>
      <c r="F34" s="103"/>
      <c r="G34" s="103"/>
      <c r="H34" s="103"/>
      <c r="I34" s="103"/>
      <c r="J34" s="103"/>
      <c r="K34" s="103"/>
      <c r="L34" s="103"/>
      <c r="M34" s="103"/>
      <c r="N34" s="112"/>
      <c r="O34" s="112"/>
      <c r="P34" s="112"/>
      <c r="Q34" s="112"/>
      <c r="R34" s="113"/>
      <c r="S34" s="120"/>
    </row>
    <row r="35" spans="1:19" x14ac:dyDescent="0.25">
      <c r="A35" s="139"/>
      <c r="B35" s="76"/>
      <c r="C35" s="111"/>
      <c r="D35" s="101"/>
      <c r="E35" s="95"/>
      <c r="F35" s="103"/>
      <c r="G35" s="103"/>
      <c r="H35" s="103"/>
      <c r="I35" s="103"/>
      <c r="J35" s="103"/>
      <c r="K35" s="103"/>
      <c r="L35" s="103"/>
      <c r="M35" s="103"/>
      <c r="N35" s="112"/>
      <c r="O35" s="112"/>
      <c r="P35" s="112"/>
      <c r="Q35" s="112"/>
      <c r="R35" s="113"/>
      <c r="S35" s="107"/>
    </row>
    <row r="36" spans="1:19" x14ac:dyDescent="0.25">
      <c r="A36" s="139"/>
      <c r="B36" s="76"/>
      <c r="C36" s="111"/>
      <c r="D36" s="101"/>
      <c r="E36" s="95"/>
      <c r="F36" s="103"/>
      <c r="G36" s="103"/>
      <c r="H36" s="103"/>
      <c r="I36" s="103"/>
      <c r="J36" s="103"/>
      <c r="K36" s="103"/>
      <c r="L36" s="103"/>
      <c r="M36" s="103"/>
      <c r="N36" s="112"/>
      <c r="O36" s="112"/>
      <c r="P36" s="112"/>
      <c r="Q36" s="112"/>
      <c r="R36" s="113"/>
      <c r="S36" s="105"/>
    </row>
    <row r="37" spans="1:19" x14ac:dyDescent="0.25">
      <c r="A37" s="139"/>
      <c r="B37" s="76"/>
      <c r="C37" s="111"/>
      <c r="D37" s="101"/>
      <c r="E37" s="95"/>
      <c r="F37" s="103"/>
      <c r="G37" s="103"/>
      <c r="H37" s="103"/>
      <c r="I37" s="103"/>
      <c r="J37" s="103"/>
      <c r="K37" s="103"/>
      <c r="L37" s="103"/>
      <c r="M37" s="103"/>
      <c r="N37" s="112"/>
      <c r="O37" s="112"/>
      <c r="P37" s="112"/>
      <c r="Q37" s="112"/>
      <c r="R37" s="113"/>
      <c r="S37" s="105"/>
    </row>
    <row r="38" spans="1:19" ht="50.25" customHeight="1" x14ac:dyDescent="0.25">
      <c r="A38" s="139"/>
      <c r="B38" s="76"/>
      <c r="C38" s="111"/>
      <c r="D38" s="101"/>
      <c r="E38" s="95"/>
      <c r="F38" s="103"/>
      <c r="G38" s="103"/>
      <c r="H38" s="103"/>
      <c r="I38" s="103"/>
      <c r="J38" s="103"/>
      <c r="K38" s="103"/>
      <c r="L38" s="103"/>
      <c r="M38" s="103"/>
      <c r="N38" s="112"/>
      <c r="O38" s="112"/>
      <c r="P38" s="112"/>
      <c r="Q38" s="112"/>
      <c r="R38" s="113"/>
      <c r="S38" s="107"/>
    </row>
    <row r="39" spans="1:19" ht="53.25" customHeight="1" x14ac:dyDescent="0.25">
      <c r="A39" s="139"/>
      <c r="B39" s="76"/>
      <c r="C39" s="111"/>
      <c r="D39" s="101"/>
      <c r="E39" s="95"/>
      <c r="F39" s="103"/>
      <c r="G39" s="103"/>
      <c r="H39" s="103"/>
      <c r="I39" s="103"/>
      <c r="J39" s="103"/>
      <c r="K39" s="103"/>
      <c r="L39" s="103"/>
      <c r="M39" s="103"/>
      <c r="N39" s="112"/>
      <c r="O39" s="112"/>
      <c r="P39" s="112"/>
      <c r="Q39" s="112"/>
      <c r="R39" s="113"/>
      <c r="S39" s="107"/>
    </row>
    <row r="40" spans="1:19" ht="60" customHeight="1" x14ac:dyDescent="0.25">
      <c r="A40" s="139"/>
      <c r="B40" s="76"/>
      <c r="C40" s="111"/>
      <c r="D40" s="101"/>
      <c r="E40" s="95"/>
      <c r="F40" s="103"/>
      <c r="G40" s="103"/>
      <c r="H40" s="103"/>
      <c r="I40" s="103"/>
      <c r="J40" s="103"/>
      <c r="K40" s="103"/>
      <c r="L40" s="103"/>
      <c r="M40" s="103"/>
      <c r="N40" s="112"/>
      <c r="O40" s="112"/>
      <c r="P40" s="112"/>
      <c r="Q40" s="112"/>
      <c r="R40" s="113"/>
      <c r="S40" s="107"/>
    </row>
    <row r="41" spans="1:19" ht="38.25" customHeight="1" x14ac:dyDescent="0.25">
      <c r="A41" s="139"/>
      <c r="B41" s="76"/>
      <c r="C41" s="111"/>
      <c r="D41" s="101"/>
      <c r="E41" s="96"/>
      <c r="F41" s="103"/>
      <c r="G41" s="103"/>
      <c r="H41" s="103"/>
      <c r="I41" s="103"/>
      <c r="J41" s="103"/>
      <c r="K41" s="103"/>
      <c r="L41" s="103"/>
      <c r="M41" s="103"/>
      <c r="N41" s="112"/>
      <c r="O41" s="112"/>
      <c r="P41" s="112"/>
      <c r="Q41" s="112"/>
      <c r="R41" s="113"/>
      <c r="S41" s="107"/>
    </row>
    <row r="42" spans="1:19" ht="77.25" customHeight="1" x14ac:dyDescent="0.25">
      <c r="A42" s="139"/>
      <c r="B42" s="76"/>
      <c r="C42" s="111"/>
      <c r="D42" s="101"/>
      <c r="E42" s="96"/>
      <c r="F42" s="103"/>
      <c r="G42" s="103"/>
      <c r="H42" s="103"/>
      <c r="I42" s="103"/>
      <c r="J42" s="103"/>
      <c r="K42" s="103"/>
      <c r="L42" s="103"/>
      <c r="M42" s="103"/>
      <c r="N42" s="112"/>
      <c r="O42" s="112"/>
      <c r="P42" s="112"/>
      <c r="Q42" s="112"/>
      <c r="R42" s="113"/>
      <c r="S42" s="107"/>
    </row>
    <row r="43" spans="1:19" ht="54" customHeight="1" x14ac:dyDescent="0.25">
      <c r="A43" s="139"/>
      <c r="B43" s="76"/>
      <c r="C43" s="111"/>
      <c r="D43" s="101"/>
      <c r="E43" s="96"/>
      <c r="F43" s="103"/>
      <c r="G43" s="103"/>
      <c r="H43" s="103"/>
      <c r="I43" s="103"/>
      <c r="J43" s="103"/>
      <c r="K43" s="103"/>
      <c r="L43" s="103"/>
      <c r="M43" s="103"/>
      <c r="N43" s="112"/>
      <c r="O43" s="112"/>
      <c r="P43" s="112"/>
      <c r="Q43" s="112"/>
      <c r="R43" s="113"/>
      <c r="S43" s="107"/>
    </row>
    <row r="44" spans="1:19" ht="57" customHeight="1" x14ac:dyDescent="0.25">
      <c r="A44" s="139"/>
      <c r="B44" s="76"/>
      <c r="C44" s="111"/>
      <c r="D44" s="101"/>
      <c r="E44" s="96"/>
      <c r="F44" s="103"/>
      <c r="G44" s="103"/>
      <c r="H44" s="103"/>
      <c r="I44" s="103"/>
      <c r="J44" s="103"/>
      <c r="K44" s="103"/>
      <c r="L44" s="103"/>
      <c r="M44" s="103"/>
      <c r="N44" s="112"/>
      <c r="O44" s="112"/>
      <c r="P44" s="112"/>
      <c r="Q44" s="112"/>
      <c r="R44" s="113"/>
      <c r="S44" s="107"/>
    </row>
    <row r="45" spans="1:19" ht="80.25" customHeight="1" x14ac:dyDescent="0.25">
      <c r="A45" s="139"/>
      <c r="B45" s="76"/>
      <c r="C45" s="111"/>
      <c r="D45" s="101"/>
      <c r="E45" s="96"/>
      <c r="F45" s="103"/>
      <c r="G45" s="103"/>
      <c r="H45" s="103"/>
      <c r="I45" s="103"/>
      <c r="J45" s="103"/>
      <c r="K45" s="103"/>
      <c r="L45" s="103"/>
      <c r="M45" s="103"/>
      <c r="N45" s="112"/>
      <c r="O45" s="112"/>
      <c r="P45" s="112"/>
      <c r="Q45" s="112"/>
      <c r="R45" s="113"/>
      <c r="S45" s="107"/>
    </row>
    <row r="46" spans="1:19" ht="54.75" customHeight="1" x14ac:dyDescent="0.25">
      <c r="A46" s="139"/>
      <c r="B46" s="76"/>
      <c r="C46" s="111"/>
      <c r="D46" s="101"/>
      <c r="E46" s="96"/>
      <c r="F46" s="103"/>
      <c r="G46" s="103"/>
      <c r="H46" s="103"/>
      <c r="I46" s="103"/>
      <c r="J46" s="103"/>
      <c r="K46" s="103"/>
      <c r="L46" s="103"/>
      <c r="M46" s="103"/>
      <c r="N46" s="112"/>
      <c r="O46" s="112"/>
      <c r="P46" s="112"/>
      <c r="Q46" s="112"/>
      <c r="R46" s="113"/>
      <c r="S46" s="107"/>
    </row>
    <row r="47" spans="1:19" x14ac:dyDescent="0.25">
      <c r="A47" s="139"/>
      <c r="B47" s="76"/>
      <c r="C47" s="111"/>
      <c r="D47" s="101"/>
      <c r="E47" s="96"/>
      <c r="F47" s="103"/>
      <c r="G47" s="103"/>
      <c r="H47" s="103"/>
      <c r="I47" s="103"/>
      <c r="J47" s="103"/>
      <c r="K47" s="103"/>
      <c r="L47" s="103"/>
      <c r="M47" s="103"/>
      <c r="N47" s="112"/>
      <c r="O47" s="112"/>
      <c r="P47" s="112"/>
      <c r="Q47" s="112"/>
      <c r="R47" s="113"/>
      <c r="S47" s="107"/>
    </row>
    <row r="48" spans="1:19" ht="75" customHeight="1" x14ac:dyDescent="0.25">
      <c r="A48" s="139"/>
      <c r="B48" s="76"/>
      <c r="C48" s="111"/>
      <c r="D48" s="101"/>
      <c r="E48" s="95"/>
      <c r="F48" s="103"/>
      <c r="G48" s="103"/>
      <c r="H48" s="103"/>
      <c r="I48" s="103"/>
      <c r="J48" s="103"/>
      <c r="K48" s="103"/>
      <c r="L48" s="103"/>
      <c r="M48" s="103"/>
      <c r="N48" s="112"/>
      <c r="O48" s="112"/>
      <c r="P48" s="112"/>
      <c r="Q48" s="112"/>
      <c r="R48" s="113"/>
      <c r="S48" s="105"/>
    </row>
    <row r="49" spans="1:19" ht="75" customHeight="1" thickBot="1" x14ac:dyDescent="0.3">
      <c r="A49" s="157"/>
      <c r="B49" s="90"/>
      <c r="C49" s="111"/>
      <c r="D49" s="101"/>
      <c r="E49" s="95"/>
      <c r="F49" s="103"/>
      <c r="G49" s="103"/>
      <c r="H49" s="103"/>
      <c r="I49" s="103"/>
      <c r="J49" s="103"/>
      <c r="K49" s="103"/>
      <c r="L49" s="103"/>
      <c r="M49" s="103"/>
      <c r="N49" s="103"/>
      <c r="O49" s="112"/>
      <c r="P49" s="112"/>
      <c r="Q49" s="112"/>
      <c r="R49" s="113"/>
      <c r="S49" s="156"/>
    </row>
    <row r="50" spans="1:19" x14ac:dyDescent="0.25">
      <c r="A50" s="139"/>
      <c r="B50" s="76"/>
      <c r="C50" s="111"/>
      <c r="D50" s="101"/>
      <c r="E50" s="103"/>
      <c r="F50" s="103"/>
      <c r="G50" s="103"/>
      <c r="H50" s="103"/>
      <c r="I50" s="103"/>
      <c r="J50" s="103"/>
      <c r="K50" s="103"/>
      <c r="L50" s="103"/>
      <c r="M50" s="103"/>
      <c r="N50" s="103"/>
      <c r="O50" s="103"/>
      <c r="P50" s="103"/>
      <c r="Q50" s="103"/>
      <c r="R50" s="113"/>
      <c r="S50" s="114"/>
    </row>
    <row r="51" spans="1:19" ht="65.25" customHeight="1" x14ac:dyDescent="0.25">
      <c r="A51" s="139"/>
      <c r="B51" s="76"/>
      <c r="C51" s="111"/>
      <c r="D51" s="101"/>
      <c r="E51" s="103"/>
      <c r="F51" s="103"/>
      <c r="G51" s="103"/>
      <c r="H51" s="103"/>
      <c r="I51" s="103"/>
      <c r="J51" s="103"/>
      <c r="K51" s="103"/>
      <c r="L51" s="103"/>
      <c r="M51" s="103"/>
      <c r="N51" s="103"/>
      <c r="O51" s="103"/>
      <c r="P51" s="103"/>
      <c r="Q51" s="103"/>
      <c r="R51" s="113"/>
      <c r="S51" s="105"/>
    </row>
    <row r="52" spans="1:19" ht="56.25" customHeight="1" x14ac:dyDescent="0.25">
      <c r="A52" s="139"/>
      <c r="B52" s="76"/>
      <c r="C52" s="111"/>
      <c r="D52" s="101"/>
      <c r="E52" s="103"/>
      <c r="F52" s="103"/>
      <c r="G52" s="103"/>
      <c r="H52" s="103"/>
      <c r="I52" s="103"/>
      <c r="J52" s="103"/>
      <c r="K52" s="103"/>
      <c r="L52" s="103"/>
      <c r="M52" s="103"/>
      <c r="N52" s="103"/>
      <c r="O52" s="103"/>
      <c r="P52" s="103"/>
      <c r="Q52" s="103"/>
      <c r="R52" s="113"/>
      <c r="S52" s="105"/>
    </row>
    <row r="53" spans="1:19" ht="176.25" customHeight="1" x14ac:dyDescent="0.25">
      <c r="A53" s="139"/>
      <c r="B53" s="76"/>
      <c r="C53" s="111"/>
      <c r="D53" s="101"/>
      <c r="E53" s="103"/>
      <c r="F53" s="103"/>
      <c r="G53" s="103"/>
      <c r="H53" s="103"/>
      <c r="I53" s="103"/>
      <c r="J53" s="103"/>
      <c r="K53" s="103"/>
      <c r="L53" s="103"/>
      <c r="M53" s="103"/>
      <c r="N53" s="103"/>
      <c r="O53" s="103"/>
      <c r="P53" s="103"/>
      <c r="Q53" s="103"/>
      <c r="R53" s="113"/>
      <c r="S53" s="105"/>
    </row>
    <row r="54" spans="1:19" ht="55.5" customHeight="1" x14ac:dyDescent="0.25">
      <c r="A54" s="139"/>
      <c r="B54" s="76"/>
      <c r="C54" s="111"/>
      <c r="D54" s="101"/>
      <c r="E54" s="103"/>
      <c r="F54" s="103"/>
      <c r="G54" s="103"/>
      <c r="H54" s="103"/>
      <c r="I54" s="103"/>
      <c r="J54" s="103"/>
      <c r="K54" s="103"/>
      <c r="L54" s="103"/>
      <c r="M54" s="103"/>
      <c r="N54" s="103"/>
      <c r="O54" s="103"/>
      <c r="P54" s="103"/>
      <c r="Q54" s="103"/>
      <c r="R54" s="113"/>
      <c r="S54" s="107"/>
    </row>
    <row r="55" spans="1:19" ht="91.5" customHeight="1" thickBot="1" x14ac:dyDescent="0.3">
      <c r="A55" s="139"/>
      <c r="B55" s="76"/>
      <c r="C55" s="111"/>
      <c r="D55" s="101"/>
      <c r="E55" s="103"/>
      <c r="F55" s="103"/>
      <c r="G55" s="103"/>
      <c r="H55" s="103"/>
      <c r="I55" s="103"/>
      <c r="J55" s="103"/>
      <c r="K55" s="103"/>
      <c r="L55" s="103"/>
      <c r="M55" s="103"/>
      <c r="N55" s="103"/>
      <c r="O55" s="103"/>
      <c r="P55" s="103"/>
      <c r="Q55" s="103"/>
      <c r="R55" s="113"/>
      <c r="S55" s="121"/>
    </row>
    <row r="56" spans="1:19" x14ac:dyDescent="0.25">
      <c r="A56" s="139"/>
      <c r="B56" s="76"/>
      <c r="C56" s="106"/>
      <c r="D56" s="101"/>
      <c r="E56" s="95"/>
      <c r="F56" s="103"/>
      <c r="G56" s="103"/>
      <c r="H56" s="103"/>
      <c r="I56" s="103"/>
      <c r="J56" s="103"/>
      <c r="K56" s="103"/>
      <c r="L56" s="103"/>
      <c r="M56" s="103"/>
      <c r="N56" s="103"/>
      <c r="O56" s="103"/>
      <c r="P56" s="103"/>
      <c r="Q56" s="103"/>
      <c r="R56" s="113"/>
      <c r="S56" s="120"/>
    </row>
    <row r="57" spans="1:19" ht="64.5" customHeight="1" x14ac:dyDescent="0.25">
      <c r="A57" s="139"/>
      <c r="B57" s="76"/>
      <c r="C57" s="106"/>
      <c r="D57" s="101"/>
      <c r="E57" s="95"/>
      <c r="F57" s="103"/>
      <c r="G57" s="103"/>
      <c r="H57" s="103"/>
      <c r="I57" s="103"/>
      <c r="J57" s="103"/>
      <c r="K57" s="103"/>
      <c r="L57" s="103"/>
      <c r="M57" s="103"/>
      <c r="N57" s="103"/>
      <c r="O57" s="103"/>
      <c r="P57" s="103"/>
      <c r="Q57" s="103"/>
      <c r="R57" s="113"/>
      <c r="S57" s="107"/>
    </row>
    <row r="58" spans="1:19" x14ac:dyDescent="0.25">
      <c r="A58" s="139"/>
      <c r="B58" s="76"/>
      <c r="C58" s="106"/>
      <c r="D58" s="101"/>
      <c r="E58" s="95"/>
      <c r="F58" s="103"/>
      <c r="G58" s="103"/>
      <c r="H58" s="103"/>
      <c r="I58" s="103"/>
      <c r="J58" s="103"/>
      <c r="K58" s="103"/>
      <c r="L58" s="103"/>
      <c r="M58" s="103"/>
      <c r="N58" s="103"/>
      <c r="O58" s="103"/>
      <c r="P58" s="103"/>
      <c r="Q58" s="103"/>
      <c r="R58" s="113"/>
      <c r="S58" s="107"/>
    </row>
    <row r="59" spans="1:19" x14ac:dyDescent="0.25">
      <c r="A59" s="139"/>
      <c r="B59" s="76"/>
      <c r="C59" s="106"/>
      <c r="D59" s="101"/>
      <c r="E59" s="95"/>
      <c r="F59" s="103"/>
      <c r="G59" s="103"/>
      <c r="H59" s="103"/>
      <c r="I59" s="103"/>
      <c r="J59" s="103"/>
      <c r="K59" s="103"/>
      <c r="L59" s="103"/>
      <c r="M59" s="103"/>
      <c r="N59" s="112"/>
      <c r="O59" s="112"/>
      <c r="P59" s="112"/>
      <c r="Q59" s="112"/>
      <c r="R59" s="113"/>
      <c r="S59" s="107"/>
    </row>
    <row r="60" spans="1:19" ht="54" customHeight="1" thickBot="1" x14ac:dyDescent="0.3">
      <c r="A60" s="139"/>
      <c r="B60" s="76"/>
      <c r="C60" s="108"/>
      <c r="D60" s="101"/>
      <c r="E60" s="95"/>
      <c r="F60" s="103"/>
      <c r="G60" s="103"/>
      <c r="H60" s="103"/>
      <c r="I60" s="103"/>
      <c r="J60" s="103"/>
      <c r="K60" s="103"/>
      <c r="L60" s="103"/>
      <c r="M60" s="103"/>
      <c r="N60" s="103"/>
      <c r="O60" s="103"/>
      <c r="P60" s="103"/>
      <c r="Q60" s="103"/>
      <c r="R60" s="113"/>
      <c r="S60" s="121"/>
    </row>
    <row r="61" spans="1:19" ht="15.75" thickBot="1" x14ac:dyDescent="0.3">
      <c r="A61" s="139"/>
      <c r="B61" s="76"/>
      <c r="C61" s="106"/>
      <c r="D61" s="101"/>
      <c r="E61" s="103"/>
      <c r="F61" s="103"/>
      <c r="G61" s="103"/>
      <c r="H61" s="103"/>
      <c r="I61" s="103"/>
      <c r="J61" s="103"/>
      <c r="K61" s="103"/>
      <c r="L61" s="103"/>
      <c r="M61" s="103"/>
      <c r="N61" s="103"/>
      <c r="O61" s="103"/>
      <c r="P61" s="103"/>
      <c r="Q61" s="103"/>
      <c r="R61" s="104"/>
      <c r="S61" s="122"/>
    </row>
    <row r="62" spans="1:19" x14ac:dyDescent="0.25">
      <c r="A62" s="139"/>
      <c r="B62" s="76"/>
      <c r="C62" s="106"/>
      <c r="D62" s="101"/>
      <c r="E62" s="103"/>
      <c r="F62" s="103"/>
      <c r="G62" s="103"/>
      <c r="H62" s="103"/>
      <c r="I62" s="103"/>
      <c r="J62" s="103"/>
      <c r="K62" s="103"/>
      <c r="L62" s="103"/>
      <c r="M62" s="103"/>
      <c r="N62" s="112"/>
      <c r="O62" s="112"/>
      <c r="P62" s="112"/>
      <c r="Q62" s="112"/>
      <c r="R62" s="113"/>
      <c r="S62" s="120"/>
    </row>
    <row r="63" spans="1:19" ht="53.25" customHeight="1" x14ac:dyDescent="0.25">
      <c r="A63" s="139"/>
      <c r="B63" s="76"/>
      <c r="C63" s="106"/>
      <c r="D63" s="101"/>
      <c r="E63" s="103"/>
      <c r="F63" s="103"/>
      <c r="G63" s="103"/>
      <c r="H63" s="103"/>
      <c r="I63" s="103"/>
      <c r="J63" s="103"/>
      <c r="K63" s="103"/>
      <c r="L63" s="103"/>
      <c r="M63" s="103"/>
      <c r="N63" s="103"/>
      <c r="O63" s="112"/>
      <c r="P63" s="112"/>
      <c r="Q63" s="103"/>
      <c r="R63" s="113"/>
      <c r="S63" s="107"/>
    </row>
    <row r="64" spans="1:19" ht="15.75" thickBot="1" x14ac:dyDescent="0.3">
      <c r="A64" s="139"/>
      <c r="B64" s="76"/>
      <c r="C64" s="106"/>
      <c r="D64" s="101"/>
      <c r="E64" s="103"/>
      <c r="F64" s="103"/>
      <c r="G64" s="103"/>
      <c r="H64" s="103"/>
      <c r="I64" s="103"/>
      <c r="J64" s="103"/>
      <c r="K64" s="103"/>
      <c r="L64" s="103"/>
      <c r="M64" s="103"/>
      <c r="N64" s="103"/>
      <c r="O64" s="103"/>
      <c r="P64" s="112"/>
      <c r="Q64" s="103"/>
      <c r="R64" s="113"/>
      <c r="S64" s="118"/>
    </row>
    <row r="65" spans="1:19" ht="102.75" customHeight="1" x14ac:dyDescent="0.25">
      <c r="A65" s="139"/>
      <c r="B65" s="76"/>
      <c r="C65" s="106"/>
      <c r="D65" s="101"/>
      <c r="E65" s="123"/>
      <c r="F65" s="103"/>
      <c r="G65" s="103"/>
      <c r="H65" s="103"/>
      <c r="I65" s="103"/>
      <c r="J65" s="103"/>
      <c r="K65" s="103"/>
      <c r="L65" s="103"/>
      <c r="M65" s="103"/>
      <c r="N65" s="103"/>
      <c r="O65" s="103"/>
      <c r="P65" s="103"/>
      <c r="Q65" s="103"/>
      <c r="R65" s="104"/>
      <c r="S65" s="120"/>
    </row>
    <row r="66" spans="1:19" ht="69.75" customHeight="1" x14ac:dyDescent="0.25">
      <c r="A66" s="139"/>
      <c r="B66" s="76"/>
      <c r="C66" s="106"/>
      <c r="D66" s="101"/>
      <c r="E66" s="123"/>
      <c r="F66" s="103"/>
      <c r="G66" s="103"/>
      <c r="H66" s="103"/>
      <c r="I66" s="103"/>
      <c r="J66" s="103"/>
      <c r="K66" s="103"/>
      <c r="L66" s="103"/>
      <c r="M66" s="103"/>
      <c r="N66" s="103"/>
      <c r="O66" s="103"/>
      <c r="P66" s="103"/>
      <c r="Q66" s="103"/>
      <c r="R66" s="104"/>
      <c r="S66" s="107"/>
    </row>
    <row r="67" spans="1:19" ht="87" customHeight="1" x14ac:dyDescent="0.25">
      <c r="A67" s="139"/>
      <c r="B67" s="76"/>
      <c r="C67" s="106"/>
      <c r="D67" s="101"/>
      <c r="E67" s="123"/>
      <c r="F67" s="103"/>
      <c r="G67" s="103"/>
      <c r="H67" s="103"/>
      <c r="I67" s="103"/>
      <c r="J67" s="103"/>
      <c r="K67" s="103"/>
      <c r="L67" s="103"/>
      <c r="M67" s="103"/>
      <c r="N67" s="112"/>
      <c r="O67" s="112"/>
      <c r="P67" s="103"/>
      <c r="Q67" s="103"/>
      <c r="R67" s="104"/>
      <c r="S67" s="107"/>
    </row>
    <row r="68" spans="1:19" ht="101.25" customHeight="1" thickBot="1" x14ac:dyDescent="0.3">
      <c r="A68" s="139"/>
      <c r="B68" s="76"/>
      <c r="C68" s="106"/>
      <c r="D68" s="101"/>
      <c r="E68" s="123"/>
      <c r="F68" s="103"/>
      <c r="G68" s="103"/>
      <c r="H68" s="103"/>
      <c r="I68" s="103"/>
      <c r="J68" s="103"/>
      <c r="K68" s="103"/>
      <c r="L68" s="103"/>
      <c r="M68" s="103"/>
      <c r="N68" s="112"/>
      <c r="O68" s="112"/>
      <c r="P68" s="103"/>
      <c r="Q68" s="103"/>
      <c r="R68" s="104"/>
      <c r="S68" s="124"/>
    </row>
    <row r="69" spans="1:19" x14ac:dyDescent="0.25">
      <c r="A69" s="139"/>
      <c r="B69" s="76"/>
      <c r="C69" s="125"/>
      <c r="D69" s="101"/>
      <c r="E69" s="96"/>
      <c r="F69" s="103"/>
      <c r="G69" s="103"/>
      <c r="H69" s="103"/>
      <c r="I69" s="103"/>
      <c r="J69" s="103"/>
      <c r="K69" s="103"/>
      <c r="L69" s="103"/>
      <c r="M69" s="103"/>
      <c r="N69" s="103"/>
      <c r="O69" s="103"/>
      <c r="P69" s="103"/>
      <c r="Q69" s="103"/>
      <c r="R69" s="113"/>
      <c r="S69" s="98"/>
    </row>
    <row r="70" spans="1:19" ht="60.75" customHeight="1" x14ac:dyDescent="0.25">
      <c r="A70" s="139"/>
      <c r="B70" s="76"/>
      <c r="C70" s="100"/>
      <c r="D70" s="101"/>
      <c r="E70" s="96"/>
      <c r="F70" s="103"/>
      <c r="G70" s="103"/>
      <c r="H70" s="103"/>
      <c r="I70" s="103"/>
      <c r="J70" s="103"/>
      <c r="K70" s="103"/>
      <c r="L70" s="103"/>
      <c r="M70" s="103"/>
      <c r="N70" s="103"/>
      <c r="O70" s="103"/>
      <c r="P70" s="103"/>
      <c r="Q70" s="103"/>
      <c r="R70" s="113"/>
      <c r="S70" s="107"/>
    </row>
    <row r="71" spans="1:19" ht="67.5" customHeight="1" x14ac:dyDescent="0.25">
      <c r="A71" s="139"/>
      <c r="B71" s="76"/>
      <c r="C71" s="125"/>
      <c r="D71" s="101"/>
      <c r="E71" s="96"/>
      <c r="F71" s="103"/>
      <c r="G71" s="103"/>
      <c r="H71" s="103"/>
      <c r="I71" s="103"/>
      <c r="J71" s="103"/>
      <c r="K71" s="103"/>
      <c r="L71" s="103"/>
      <c r="M71" s="103"/>
      <c r="N71" s="103"/>
      <c r="O71" s="103"/>
      <c r="P71" s="103"/>
      <c r="Q71" s="103"/>
      <c r="R71" s="104"/>
      <c r="S71" s="107"/>
    </row>
    <row r="72" spans="1:19" ht="82.5" customHeight="1" x14ac:dyDescent="0.25">
      <c r="A72" s="139"/>
      <c r="B72" s="76"/>
      <c r="C72" s="106"/>
      <c r="D72" s="101"/>
      <c r="E72" s="96"/>
      <c r="F72" s="103"/>
      <c r="G72" s="103"/>
      <c r="H72" s="103"/>
      <c r="I72" s="103"/>
      <c r="J72" s="103"/>
      <c r="K72" s="103"/>
      <c r="L72" s="103"/>
      <c r="M72" s="103"/>
      <c r="N72" s="103"/>
      <c r="O72" s="103"/>
      <c r="P72" s="103"/>
      <c r="Q72" s="103"/>
      <c r="R72" s="104"/>
      <c r="S72" s="107"/>
    </row>
    <row r="73" spans="1:19" ht="92.25" customHeight="1" x14ac:dyDescent="0.25">
      <c r="A73" s="139"/>
      <c r="B73" s="76"/>
      <c r="C73" s="125"/>
      <c r="D73" s="101"/>
      <c r="E73" s="96"/>
      <c r="F73" s="103"/>
      <c r="G73" s="103"/>
      <c r="H73" s="103"/>
      <c r="I73" s="103"/>
      <c r="J73" s="103"/>
      <c r="K73" s="103"/>
      <c r="L73" s="103"/>
      <c r="M73" s="103"/>
      <c r="N73" s="103"/>
      <c r="O73" s="103"/>
      <c r="P73" s="103"/>
      <c r="Q73" s="103"/>
      <c r="R73" s="104"/>
      <c r="S73" s="118"/>
    </row>
    <row r="74" spans="1:19" ht="153.75" customHeight="1" x14ac:dyDescent="0.25">
      <c r="A74" s="139"/>
      <c r="B74" s="76"/>
      <c r="C74" s="125"/>
      <c r="D74" s="101"/>
      <c r="E74" s="96"/>
      <c r="F74" s="103"/>
      <c r="G74" s="103"/>
      <c r="H74" s="103"/>
      <c r="I74" s="103"/>
      <c r="J74" s="103"/>
      <c r="K74" s="103"/>
      <c r="L74" s="103"/>
      <c r="M74" s="103"/>
      <c r="N74" s="103"/>
      <c r="O74" s="112"/>
      <c r="P74" s="112"/>
      <c r="Q74" s="112"/>
      <c r="R74" s="113"/>
      <c r="S74" s="118"/>
    </row>
    <row r="75" spans="1:19" ht="85.5" customHeight="1" x14ac:dyDescent="0.25">
      <c r="A75" s="139"/>
      <c r="B75" s="76"/>
      <c r="C75" s="111"/>
      <c r="D75" s="101"/>
      <c r="E75" s="103"/>
      <c r="F75" s="103"/>
      <c r="G75" s="103"/>
      <c r="H75" s="103"/>
      <c r="I75" s="103"/>
      <c r="J75" s="103"/>
      <c r="K75" s="103"/>
      <c r="L75" s="103"/>
      <c r="M75" s="103"/>
      <c r="N75" s="112"/>
      <c r="O75" s="112"/>
      <c r="P75" s="112"/>
      <c r="Q75" s="112"/>
      <c r="R75" s="113"/>
      <c r="S75" s="107"/>
    </row>
    <row r="76" spans="1:19" x14ac:dyDescent="0.25">
      <c r="A76" s="139"/>
      <c r="B76" s="76"/>
      <c r="C76" s="111"/>
      <c r="D76" s="101"/>
      <c r="E76" s="103"/>
      <c r="F76" s="103"/>
      <c r="G76" s="103"/>
      <c r="H76" s="103"/>
      <c r="I76" s="103"/>
      <c r="J76" s="103"/>
      <c r="K76" s="103"/>
      <c r="L76" s="103"/>
      <c r="M76" s="103"/>
      <c r="N76" s="112"/>
      <c r="O76" s="112"/>
      <c r="P76" s="112"/>
      <c r="Q76" s="112"/>
      <c r="R76" s="113"/>
      <c r="S76" s="107"/>
    </row>
    <row r="77" spans="1:19" ht="117.75" customHeight="1" x14ac:dyDescent="0.25">
      <c r="A77" s="139"/>
      <c r="B77" s="76"/>
      <c r="C77" s="111"/>
      <c r="D77" s="101"/>
      <c r="E77" s="103"/>
      <c r="F77" s="103"/>
      <c r="G77" s="103"/>
      <c r="H77" s="103"/>
      <c r="I77" s="103"/>
      <c r="J77" s="103"/>
      <c r="K77" s="103"/>
      <c r="L77" s="103"/>
      <c r="M77" s="103"/>
      <c r="N77" s="112"/>
      <c r="O77" s="112"/>
      <c r="P77" s="112"/>
      <c r="Q77" s="112"/>
      <c r="R77" s="113"/>
      <c r="S77" s="107"/>
    </row>
    <row r="78" spans="1:19" ht="87.75" customHeight="1" x14ac:dyDescent="0.25">
      <c r="A78" s="139"/>
      <c r="B78" s="76"/>
      <c r="C78" s="125"/>
      <c r="D78" s="101"/>
      <c r="E78" s="103"/>
      <c r="F78" s="103"/>
      <c r="G78" s="103"/>
      <c r="H78" s="103"/>
      <c r="I78" s="103"/>
      <c r="J78" s="103"/>
      <c r="K78" s="103"/>
      <c r="L78" s="103"/>
      <c r="M78" s="103"/>
      <c r="N78" s="112"/>
      <c r="O78" s="112"/>
      <c r="P78" s="112"/>
      <c r="Q78" s="112"/>
      <c r="R78" s="113"/>
      <c r="S78" s="107"/>
    </row>
    <row r="79" spans="1:19" ht="210" customHeight="1" x14ac:dyDescent="0.25">
      <c r="A79" s="139"/>
      <c r="B79" s="76"/>
      <c r="C79" s="111"/>
      <c r="D79" s="101"/>
      <c r="E79" s="103"/>
      <c r="F79" s="103"/>
      <c r="G79" s="103"/>
      <c r="H79" s="103"/>
      <c r="I79" s="103"/>
      <c r="J79" s="103"/>
      <c r="K79" s="103"/>
      <c r="L79" s="103"/>
      <c r="M79" s="103"/>
      <c r="N79" s="112"/>
      <c r="O79" s="112"/>
      <c r="P79" s="112"/>
      <c r="Q79" s="112"/>
      <c r="R79" s="113"/>
      <c r="S79" s="107"/>
    </row>
    <row r="80" spans="1:19" ht="107.25" customHeight="1" x14ac:dyDescent="0.25">
      <c r="A80" s="139"/>
      <c r="B80" s="76"/>
      <c r="C80" s="111"/>
      <c r="D80" s="101"/>
      <c r="E80" s="103"/>
      <c r="F80" s="103"/>
      <c r="G80" s="103"/>
      <c r="H80" s="103"/>
      <c r="I80" s="103"/>
      <c r="J80" s="103"/>
      <c r="K80" s="103"/>
      <c r="L80" s="103"/>
      <c r="M80" s="103"/>
      <c r="N80" s="112"/>
      <c r="O80" s="112"/>
      <c r="P80" s="112"/>
      <c r="Q80" s="112"/>
      <c r="R80" s="113"/>
      <c r="S80" s="107"/>
    </row>
    <row r="81" spans="1:19" ht="71.25" customHeight="1" x14ac:dyDescent="0.25">
      <c r="A81" s="139"/>
      <c r="B81" s="76"/>
      <c r="C81" s="111"/>
      <c r="D81" s="101"/>
      <c r="E81" s="103"/>
      <c r="F81" s="103"/>
      <c r="G81" s="103"/>
      <c r="H81" s="103"/>
      <c r="I81" s="103"/>
      <c r="J81" s="103"/>
      <c r="K81" s="103"/>
      <c r="L81" s="103"/>
      <c r="M81" s="103"/>
      <c r="N81" s="112"/>
      <c r="O81" s="112"/>
      <c r="P81" s="112"/>
      <c r="Q81" s="112"/>
      <c r="R81" s="113"/>
      <c r="S81" s="107"/>
    </row>
    <row r="82" spans="1:19" ht="54.75" customHeight="1" x14ac:dyDescent="0.25">
      <c r="A82" s="139"/>
      <c r="B82" s="76"/>
      <c r="C82" s="111"/>
      <c r="D82" s="101"/>
      <c r="E82" s="103"/>
      <c r="F82" s="103"/>
      <c r="G82" s="103"/>
      <c r="H82" s="103"/>
      <c r="I82" s="103"/>
      <c r="J82" s="103"/>
      <c r="K82" s="103"/>
      <c r="L82" s="103"/>
      <c r="M82" s="103"/>
      <c r="N82" s="112"/>
      <c r="O82" s="112"/>
      <c r="P82" s="112"/>
      <c r="Q82" s="112"/>
      <c r="R82" s="113"/>
      <c r="S82" s="107"/>
    </row>
    <row r="83" spans="1:19" ht="80.25" customHeight="1" x14ac:dyDescent="0.25">
      <c r="A83" s="139"/>
      <c r="B83" s="76"/>
      <c r="C83" s="111"/>
      <c r="D83" s="101"/>
      <c r="E83" s="103"/>
      <c r="F83" s="103"/>
      <c r="G83" s="103"/>
      <c r="H83" s="103"/>
      <c r="I83" s="103"/>
      <c r="J83" s="103"/>
      <c r="K83" s="103"/>
      <c r="L83" s="103"/>
      <c r="M83" s="103"/>
      <c r="N83" s="112"/>
      <c r="O83" s="112"/>
      <c r="P83" s="112"/>
      <c r="Q83" s="112"/>
      <c r="R83" s="113"/>
      <c r="S83" s="107"/>
    </row>
    <row r="84" spans="1:19" ht="243" customHeight="1" x14ac:dyDescent="0.25">
      <c r="A84" s="139"/>
      <c r="B84" s="76"/>
      <c r="C84" s="111"/>
      <c r="D84" s="101"/>
      <c r="E84" s="103"/>
      <c r="F84" s="103"/>
      <c r="G84" s="103"/>
      <c r="H84" s="103"/>
      <c r="I84" s="103"/>
      <c r="J84" s="103"/>
      <c r="K84" s="103"/>
      <c r="L84" s="103"/>
      <c r="M84" s="103"/>
      <c r="N84" s="112"/>
      <c r="O84" s="112"/>
      <c r="P84" s="112"/>
      <c r="Q84" s="112"/>
      <c r="R84" s="113"/>
      <c r="S84" s="107"/>
    </row>
    <row r="85" spans="1:19" ht="65.25" customHeight="1" x14ac:dyDescent="0.25">
      <c r="A85" s="139"/>
      <c r="B85" s="76"/>
      <c r="C85" s="111"/>
      <c r="D85" s="101"/>
      <c r="E85" s="103"/>
      <c r="F85" s="103"/>
      <c r="G85" s="103"/>
      <c r="H85" s="103"/>
      <c r="I85" s="103"/>
      <c r="J85" s="103"/>
      <c r="K85" s="103"/>
      <c r="L85" s="103"/>
      <c r="M85" s="103"/>
      <c r="N85" s="112"/>
      <c r="O85" s="112"/>
      <c r="P85" s="112"/>
      <c r="Q85" s="112"/>
      <c r="R85" s="113"/>
      <c r="S85" s="107"/>
    </row>
    <row r="86" spans="1:19" ht="57.75" customHeight="1" x14ac:dyDescent="0.25">
      <c r="A86" s="139"/>
      <c r="B86" s="76"/>
      <c r="C86" s="111"/>
      <c r="D86" s="101"/>
      <c r="E86" s="103"/>
      <c r="F86" s="103"/>
      <c r="G86" s="103"/>
      <c r="H86" s="103"/>
      <c r="I86" s="103"/>
      <c r="J86" s="103"/>
      <c r="K86" s="103"/>
      <c r="L86" s="103"/>
      <c r="M86" s="103"/>
      <c r="N86" s="112"/>
      <c r="O86" s="112"/>
      <c r="P86" s="112"/>
      <c r="Q86" s="112"/>
      <c r="R86" s="113"/>
      <c r="S86" s="107"/>
    </row>
    <row r="87" spans="1:19" ht="55.5" customHeight="1" x14ac:dyDescent="0.25">
      <c r="A87" s="139"/>
      <c r="B87" s="76"/>
      <c r="C87" s="111"/>
      <c r="D87" s="101"/>
      <c r="E87" s="103"/>
      <c r="F87" s="103"/>
      <c r="G87" s="103"/>
      <c r="H87" s="103"/>
      <c r="I87" s="103"/>
      <c r="J87" s="103"/>
      <c r="K87" s="103"/>
      <c r="L87" s="103"/>
      <c r="M87" s="103"/>
      <c r="N87" s="112"/>
      <c r="O87" s="112"/>
      <c r="P87" s="112"/>
      <c r="Q87" s="112"/>
      <c r="R87" s="113"/>
      <c r="S87" s="107"/>
    </row>
    <row r="88" spans="1:19" ht="177.75" customHeight="1" x14ac:dyDescent="0.25">
      <c r="A88" s="139"/>
      <c r="B88" s="76"/>
      <c r="C88" s="111"/>
      <c r="D88" s="101"/>
      <c r="E88" s="103"/>
      <c r="F88" s="103"/>
      <c r="G88" s="103"/>
      <c r="H88" s="103"/>
      <c r="I88" s="103"/>
      <c r="J88" s="103"/>
      <c r="K88" s="103"/>
      <c r="L88" s="103"/>
      <c r="M88" s="103"/>
      <c r="N88" s="112"/>
      <c r="O88" s="112"/>
      <c r="P88" s="112"/>
      <c r="Q88" s="112"/>
      <c r="R88" s="113"/>
      <c r="S88" s="107"/>
    </row>
    <row r="89" spans="1:19" ht="68.25" customHeight="1" x14ac:dyDescent="0.25">
      <c r="A89" s="139"/>
      <c r="B89" s="76"/>
      <c r="C89" s="111"/>
      <c r="D89" s="101"/>
      <c r="E89" s="103"/>
      <c r="F89" s="103"/>
      <c r="G89" s="103"/>
      <c r="H89" s="103"/>
      <c r="I89" s="103"/>
      <c r="J89" s="103"/>
      <c r="K89" s="103"/>
      <c r="L89" s="103"/>
      <c r="M89" s="103"/>
      <c r="N89" s="112"/>
      <c r="O89" s="112"/>
      <c r="P89" s="112"/>
      <c r="Q89" s="112"/>
      <c r="R89" s="113"/>
      <c r="S89" s="107"/>
    </row>
    <row r="90" spans="1:19" ht="63.75" customHeight="1" thickBot="1" x14ac:dyDescent="0.3">
      <c r="A90" s="139"/>
      <c r="B90" s="76"/>
      <c r="C90" s="111"/>
      <c r="D90" s="101"/>
      <c r="E90" s="103"/>
      <c r="F90" s="103"/>
      <c r="G90" s="103"/>
      <c r="H90" s="103"/>
      <c r="I90" s="103"/>
      <c r="J90" s="103"/>
      <c r="K90" s="103"/>
      <c r="L90" s="103"/>
      <c r="M90" s="103"/>
      <c r="N90" s="112"/>
      <c r="O90" s="112"/>
      <c r="P90" s="112"/>
      <c r="Q90" s="112"/>
      <c r="R90" s="113"/>
      <c r="S90" s="118"/>
    </row>
    <row r="91" spans="1:19" ht="168.75" customHeight="1" x14ac:dyDescent="0.25">
      <c r="A91" s="139"/>
      <c r="B91" s="76"/>
      <c r="C91" s="100"/>
      <c r="D91" s="101"/>
      <c r="E91" s="103"/>
      <c r="F91" s="103"/>
      <c r="G91" s="103"/>
      <c r="H91" s="103"/>
      <c r="I91" s="103"/>
      <c r="J91" s="103"/>
      <c r="K91" s="103"/>
      <c r="L91" s="103"/>
      <c r="M91" s="103"/>
      <c r="N91" s="112"/>
      <c r="O91" s="112"/>
      <c r="P91" s="112"/>
      <c r="Q91" s="112"/>
      <c r="R91" s="113"/>
      <c r="S91" s="122"/>
    </row>
    <row r="92" spans="1:19" x14ac:dyDescent="0.25">
      <c r="A92" s="139"/>
      <c r="B92" s="76"/>
      <c r="C92" s="111"/>
      <c r="D92" s="101"/>
      <c r="E92" s="103"/>
      <c r="F92" s="103"/>
      <c r="G92" s="103"/>
      <c r="H92" s="103"/>
      <c r="I92" s="103"/>
      <c r="J92" s="103"/>
      <c r="K92" s="103"/>
      <c r="L92" s="103"/>
      <c r="M92" s="103"/>
      <c r="N92" s="112"/>
      <c r="O92" s="112"/>
      <c r="P92" s="112"/>
      <c r="Q92" s="112"/>
      <c r="R92" s="113"/>
      <c r="S92" s="107"/>
    </row>
    <row r="93" spans="1:19" ht="101.25" customHeight="1" x14ac:dyDescent="0.25">
      <c r="A93" s="139"/>
      <c r="B93" s="76"/>
      <c r="C93" s="111"/>
      <c r="D93" s="101"/>
      <c r="E93" s="103"/>
      <c r="F93" s="103"/>
      <c r="G93" s="103"/>
      <c r="H93" s="103"/>
      <c r="I93" s="103"/>
      <c r="J93" s="103"/>
      <c r="K93" s="103"/>
      <c r="L93" s="103"/>
      <c r="M93" s="103"/>
      <c r="N93" s="112"/>
      <c r="O93" s="112"/>
      <c r="P93" s="112"/>
      <c r="Q93" s="112"/>
      <c r="R93" s="113"/>
      <c r="S93" s="107"/>
    </row>
    <row r="94" spans="1:19" ht="68.25" customHeight="1" x14ac:dyDescent="0.25">
      <c r="A94" s="139"/>
      <c r="B94" s="76"/>
      <c r="C94" s="111"/>
      <c r="D94" s="101"/>
      <c r="E94" s="103"/>
      <c r="F94" s="103"/>
      <c r="G94" s="103"/>
      <c r="H94" s="103"/>
      <c r="I94" s="103"/>
      <c r="J94" s="103"/>
      <c r="K94" s="103"/>
      <c r="L94" s="103"/>
      <c r="M94" s="103"/>
      <c r="N94" s="112"/>
      <c r="O94" s="112"/>
      <c r="P94" s="112"/>
      <c r="Q94" s="112"/>
      <c r="R94" s="113"/>
      <c r="S94" s="107"/>
    </row>
    <row r="95" spans="1:19" ht="80.25" customHeight="1" x14ac:dyDescent="0.25">
      <c r="A95" s="139"/>
      <c r="B95" s="76"/>
      <c r="C95" s="111"/>
      <c r="D95" s="101"/>
      <c r="E95" s="103"/>
      <c r="F95" s="103"/>
      <c r="G95" s="103"/>
      <c r="H95" s="103"/>
      <c r="I95" s="103"/>
      <c r="J95" s="103"/>
      <c r="K95" s="103"/>
      <c r="L95" s="103"/>
      <c r="M95" s="103"/>
      <c r="N95" s="112"/>
      <c r="O95" s="112"/>
      <c r="P95" s="112"/>
      <c r="Q95" s="112"/>
      <c r="R95" s="113"/>
      <c r="S95" s="107"/>
    </row>
    <row r="96" spans="1:19" ht="61.5" customHeight="1" x14ac:dyDescent="0.25">
      <c r="A96" s="139"/>
      <c r="B96" s="76"/>
      <c r="C96" s="111"/>
      <c r="D96" s="101"/>
      <c r="E96" s="103"/>
      <c r="F96" s="103"/>
      <c r="G96" s="103"/>
      <c r="H96" s="103"/>
      <c r="I96" s="103"/>
      <c r="J96" s="103"/>
      <c r="K96" s="103"/>
      <c r="L96" s="103"/>
      <c r="M96" s="103"/>
      <c r="N96" s="112"/>
      <c r="O96" s="112"/>
      <c r="P96" s="112"/>
      <c r="Q96" s="112"/>
      <c r="R96" s="113"/>
      <c r="S96" s="107"/>
    </row>
    <row r="97" spans="1:19" ht="78.75" customHeight="1" x14ac:dyDescent="0.25">
      <c r="A97" s="139"/>
      <c r="B97" s="76"/>
      <c r="C97" s="111"/>
      <c r="D97" s="101"/>
      <c r="E97" s="103"/>
      <c r="F97" s="103"/>
      <c r="G97" s="103"/>
      <c r="H97" s="103"/>
      <c r="I97" s="103"/>
      <c r="J97" s="103"/>
      <c r="K97" s="103"/>
      <c r="L97" s="103"/>
      <c r="M97" s="103"/>
      <c r="N97" s="112"/>
      <c r="O97" s="112"/>
      <c r="P97" s="112"/>
      <c r="Q97" s="112"/>
      <c r="R97" s="113"/>
      <c r="S97" s="118"/>
    </row>
    <row r="98" spans="1:19" ht="51.75" customHeight="1" x14ac:dyDescent="0.25">
      <c r="A98" s="139"/>
      <c r="B98" s="76"/>
      <c r="C98" s="111"/>
      <c r="D98" s="101"/>
      <c r="E98" s="103"/>
      <c r="F98" s="103"/>
      <c r="G98" s="103"/>
      <c r="H98" s="103"/>
      <c r="I98" s="103"/>
      <c r="J98" s="103"/>
      <c r="K98" s="103"/>
      <c r="L98" s="103"/>
      <c r="M98" s="103"/>
      <c r="N98" s="112"/>
      <c r="O98" s="112"/>
      <c r="P98" s="112"/>
      <c r="Q98" s="112"/>
      <c r="R98" s="113"/>
      <c r="S98" s="107"/>
    </row>
    <row r="99" spans="1:19" ht="48" customHeight="1" x14ac:dyDescent="0.25">
      <c r="A99" s="139"/>
      <c r="B99" s="76"/>
      <c r="C99" s="111"/>
      <c r="D99" s="101"/>
      <c r="E99" s="103"/>
      <c r="F99" s="103"/>
      <c r="G99" s="103"/>
      <c r="H99" s="103"/>
      <c r="I99" s="103"/>
      <c r="J99" s="103"/>
      <c r="K99" s="103"/>
      <c r="L99" s="103"/>
      <c r="M99" s="103"/>
      <c r="N99" s="112"/>
      <c r="O99" s="112"/>
      <c r="P99" s="112"/>
      <c r="Q99" s="112"/>
      <c r="R99" s="113"/>
      <c r="S99" s="107"/>
    </row>
    <row r="100" spans="1:19" ht="57" customHeight="1" x14ac:dyDescent="0.25">
      <c r="A100" s="139"/>
      <c r="B100" s="76"/>
      <c r="C100" s="111"/>
      <c r="D100" s="101"/>
      <c r="E100" s="103"/>
      <c r="F100" s="103"/>
      <c r="G100" s="103"/>
      <c r="H100" s="103"/>
      <c r="I100" s="103"/>
      <c r="J100" s="103"/>
      <c r="K100" s="103"/>
      <c r="L100" s="103"/>
      <c r="M100" s="103"/>
      <c r="N100" s="112"/>
      <c r="O100" s="112"/>
      <c r="P100" s="112"/>
      <c r="Q100" s="112"/>
      <c r="R100" s="113"/>
      <c r="S100" s="118"/>
    </row>
    <row r="101" spans="1:19" ht="61.5" customHeight="1" x14ac:dyDescent="0.25">
      <c r="A101" s="139"/>
      <c r="B101" s="76"/>
      <c r="C101" s="111"/>
      <c r="D101" s="101"/>
      <c r="E101" s="103"/>
      <c r="F101" s="103"/>
      <c r="G101" s="103"/>
      <c r="H101" s="103"/>
      <c r="I101" s="103"/>
      <c r="J101" s="103"/>
      <c r="K101" s="103"/>
      <c r="L101" s="103"/>
      <c r="M101" s="103"/>
      <c r="N101" s="103"/>
      <c r="O101" s="112"/>
      <c r="P101" s="112"/>
      <c r="Q101" s="112"/>
      <c r="R101" s="113"/>
      <c r="S101" s="126"/>
    </row>
    <row r="102" spans="1:19" x14ac:dyDescent="0.25">
      <c r="A102" s="139"/>
      <c r="B102" s="76"/>
      <c r="C102" s="111"/>
      <c r="D102" s="101"/>
      <c r="E102" s="103"/>
      <c r="F102" s="103"/>
      <c r="G102" s="103"/>
      <c r="H102" s="103"/>
      <c r="I102" s="103"/>
      <c r="J102" s="103"/>
      <c r="K102" s="103"/>
      <c r="L102" s="103"/>
      <c r="M102" s="103"/>
      <c r="N102" s="103"/>
      <c r="O102" s="112"/>
      <c r="P102" s="112"/>
      <c r="Q102" s="112"/>
      <c r="R102" s="113"/>
      <c r="S102" s="126"/>
    </row>
    <row r="103" spans="1:19" ht="57" customHeight="1" x14ac:dyDescent="0.25">
      <c r="A103" s="139"/>
      <c r="B103" s="76"/>
      <c r="C103" s="111"/>
      <c r="D103" s="101"/>
      <c r="E103" s="103"/>
      <c r="F103" s="103"/>
      <c r="G103" s="103"/>
      <c r="H103" s="103"/>
      <c r="I103" s="103"/>
      <c r="J103" s="103"/>
      <c r="K103" s="103"/>
      <c r="L103" s="103"/>
      <c r="M103" s="103"/>
      <c r="N103" s="103"/>
      <c r="O103" s="112"/>
      <c r="P103" s="112"/>
      <c r="Q103" s="112"/>
      <c r="R103" s="113"/>
      <c r="S103" s="126"/>
    </row>
    <row r="104" spans="1:19" ht="116.25" customHeight="1" x14ac:dyDescent="0.25">
      <c r="A104" s="139"/>
      <c r="B104" s="76"/>
      <c r="C104" s="111"/>
      <c r="D104" s="101"/>
      <c r="E104" s="103"/>
      <c r="F104" s="103"/>
      <c r="G104" s="103"/>
      <c r="H104" s="103"/>
      <c r="I104" s="103"/>
      <c r="J104" s="103"/>
      <c r="K104" s="103"/>
      <c r="L104" s="103"/>
      <c r="M104" s="103"/>
      <c r="N104" s="103"/>
      <c r="O104" s="112"/>
      <c r="P104" s="112"/>
      <c r="Q104" s="112"/>
      <c r="R104" s="113"/>
      <c r="S104" s="126"/>
    </row>
    <row r="105" spans="1:19" ht="63" customHeight="1" x14ac:dyDescent="0.25">
      <c r="A105" s="139"/>
      <c r="B105" s="76"/>
      <c r="C105" s="111"/>
      <c r="D105" s="101"/>
      <c r="E105" s="127"/>
      <c r="F105" s="103"/>
      <c r="G105" s="103"/>
      <c r="H105" s="103"/>
      <c r="I105" s="103"/>
      <c r="J105" s="103"/>
      <c r="K105" s="103"/>
      <c r="L105" s="103"/>
      <c r="M105" s="103"/>
      <c r="N105" s="103"/>
      <c r="O105" s="112"/>
      <c r="P105" s="112"/>
      <c r="Q105" s="112"/>
      <c r="R105" s="113"/>
      <c r="S105" s="126"/>
    </row>
    <row r="106" spans="1:19" ht="67.5" customHeight="1" x14ac:dyDescent="0.25">
      <c r="A106" s="139"/>
      <c r="B106" s="76"/>
      <c r="C106" s="111"/>
      <c r="D106" s="101"/>
      <c r="E106" s="103"/>
      <c r="F106" s="103"/>
      <c r="G106" s="103"/>
      <c r="H106" s="103"/>
      <c r="I106" s="103"/>
      <c r="J106" s="103"/>
      <c r="K106" s="103"/>
      <c r="L106" s="103"/>
      <c r="M106" s="103"/>
      <c r="N106" s="103"/>
      <c r="O106" s="112"/>
      <c r="P106" s="112"/>
      <c r="Q106" s="112"/>
      <c r="R106" s="113"/>
      <c r="S106" s="126"/>
    </row>
    <row r="107" spans="1:19" ht="66" customHeight="1" x14ac:dyDescent="0.25">
      <c r="A107" s="139"/>
      <c r="B107" s="76"/>
      <c r="C107" s="111"/>
      <c r="D107" s="101"/>
      <c r="E107" s="103"/>
      <c r="F107" s="103"/>
      <c r="G107" s="103"/>
      <c r="H107" s="103"/>
      <c r="I107" s="103"/>
      <c r="J107" s="103"/>
      <c r="K107" s="103"/>
      <c r="L107" s="103"/>
      <c r="M107" s="103"/>
      <c r="N107" s="103"/>
      <c r="O107" s="112"/>
      <c r="P107" s="112"/>
      <c r="Q107" s="112"/>
      <c r="R107" s="113"/>
      <c r="S107" s="126"/>
    </row>
    <row r="108" spans="1:19" ht="52.5" customHeight="1" x14ac:dyDescent="0.25">
      <c r="A108" s="139"/>
      <c r="B108" s="76"/>
      <c r="C108" s="111"/>
      <c r="D108" s="101"/>
      <c r="E108" s="103"/>
      <c r="F108" s="103"/>
      <c r="G108" s="103"/>
      <c r="H108" s="103"/>
      <c r="I108" s="103"/>
      <c r="J108" s="103"/>
      <c r="K108" s="103"/>
      <c r="L108" s="103"/>
      <c r="M108" s="103"/>
      <c r="N108" s="103"/>
      <c r="O108" s="112"/>
      <c r="P108" s="112"/>
      <c r="Q108" s="112"/>
      <c r="R108" s="113"/>
      <c r="S108" s="126"/>
    </row>
    <row r="109" spans="1:19" ht="54" customHeight="1" x14ac:dyDescent="0.25">
      <c r="A109" s="139"/>
      <c r="B109" s="76"/>
      <c r="C109" s="111"/>
      <c r="D109" s="101"/>
      <c r="E109" s="103"/>
      <c r="F109" s="103"/>
      <c r="G109" s="103"/>
      <c r="H109" s="103"/>
      <c r="I109" s="103"/>
      <c r="J109" s="103"/>
      <c r="K109" s="103"/>
      <c r="L109" s="103"/>
      <c r="M109" s="103"/>
      <c r="N109" s="103"/>
      <c r="O109" s="112"/>
      <c r="P109" s="112"/>
      <c r="Q109" s="112"/>
      <c r="R109" s="113"/>
      <c r="S109" s="126"/>
    </row>
    <row r="110" spans="1:19" ht="43.5" customHeight="1" x14ac:dyDescent="0.25">
      <c r="A110" s="139"/>
      <c r="B110" s="76"/>
      <c r="C110" s="111"/>
      <c r="D110" s="101"/>
      <c r="E110" s="103"/>
      <c r="F110" s="103"/>
      <c r="G110" s="103"/>
      <c r="H110" s="103"/>
      <c r="I110" s="103"/>
      <c r="J110" s="103"/>
      <c r="K110" s="103"/>
      <c r="L110" s="103"/>
      <c r="M110" s="103"/>
      <c r="N110" s="103"/>
      <c r="O110" s="112"/>
      <c r="P110" s="112"/>
      <c r="Q110" s="112"/>
      <c r="R110" s="113"/>
      <c r="S110" s="126"/>
    </row>
    <row r="111" spans="1:19" ht="64.5" customHeight="1" x14ac:dyDescent="0.25">
      <c r="A111" s="139"/>
      <c r="B111" s="76"/>
      <c r="C111" s="111"/>
      <c r="D111" s="101"/>
      <c r="E111" s="103"/>
      <c r="F111" s="103"/>
      <c r="G111" s="103"/>
      <c r="H111" s="103"/>
      <c r="I111" s="103"/>
      <c r="J111" s="103"/>
      <c r="K111" s="103"/>
      <c r="L111" s="103"/>
      <c r="M111" s="103"/>
      <c r="N111" s="103"/>
      <c r="O111" s="112"/>
      <c r="P111" s="112"/>
      <c r="Q111" s="112"/>
      <c r="R111" s="113"/>
      <c r="S111" s="126"/>
    </row>
    <row r="112" spans="1:19" ht="47.25" customHeight="1" x14ac:dyDescent="0.25">
      <c r="A112" s="139"/>
      <c r="B112" s="76"/>
      <c r="C112" s="111"/>
      <c r="D112" s="101"/>
      <c r="E112" s="103"/>
      <c r="F112" s="103"/>
      <c r="G112" s="103"/>
      <c r="H112" s="103"/>
      <c r="I112" s="103"/>
      <c r="J112" s="103"/>
      <c r="K112" s="103"/>
      <c r="L112" s="103"/>
      <c r="M112" s="103"/>
      <c r="N112" s="103"/>
      <c r="O112" s="112"/>
      <c r="P112" s="112"/>
      <c r="Q112" s="112"/>
      <c r="R112" s="113"/>
      <c r="S112" s="126"/>
    </row>
    <row r="113" spans="1:19" ht="53.25" customHeight="1" x14ac:dyDescent="0.25">
      <c r="A113" s="139"/>
      <c r="B113" s="76"/>
      <c r="C113" s="111"/>
      <c r="D113" s="101"/>
      <c r="E113" s="103"/>
      <c r="F113" s="103"/>
      <c r="G113" s="103"/>
      <c r="H113" s="103"/>
      <c r="I113" s="103"/>
      <c r="J113" s="103"/>
      <c r="K113" s="103"/>
      <c r="L113" s="103"/>
      <c r="M113" s="103"/>
      <c r="N113" s="103"/>
      <c r="O113" s="112"/>
      <c r="P113" s="112"/>
      <c r="Q113" s="112"/>
      <c r="R113" s="113"/>
      <c r="S113" s="126"/>
    </row>
    <row r="114" spans="1:19" ht="59.25" customHeight="1" x14ac:dyDescent="0.25">
      <c r="A114" s="139"/>
      <c r="B114" s="76"/>
      <c r="C114" s="111"/>
      <c r="D114" s="101"/>
      <c r="E114" s="103"/>
      <c r="F114" s="103"/>
      <c r="G114" s="103"/>
      <c r="H114" s="103"/>
      <c r="I114" s="103"/>
      <c r="J114" s="103"/>
      <c r="K114" s="103"/>
      <c r="L114" s="103"/>
      <c r="M114" s="103"/>
      <c r="N114" s="103"/>
      <c r="O114" s="112"/>
      <c r="P114" s="112"/>
      <c r="Q114" s="112"/>
      <c r="R114" s="113"/>
      <c r="S114" s="126"/>
    </row>
    <row r="115" spans="1:19" ht="51" customHeight="1" x14ac:dyDescent="0.25">
      <c r="A115" s="139"/>
      <c r="B115" s="76"/>
      <c r="C115" s="111"/>
      <c r="D115" s="101"/>
      <c r="E115" s="103"/>
      <c r="F115" s="103"/>
      <c r="G115" s="103"/>
      <c r="H115" s="103"/>
      <c r="I115" s="103"/>
      <c r="J115" s="103"/>
      <c r="K115" s="103"/>
      <c r="L115" s="103"/>
      <c r="M115" s="103"/>
      <c r="N115" s="103"/>
      <c r="O115" s="112"/>
      <c r="P115" s="112"/>
      <c r="Q115" s="112"/>
      <c r="R115" s="113"/>
      <c r="S115" s="126"/>
    </row>
    <row r="116" spans="1:19" ht="75.75" customHeight="1" x14ac:dyDescent="0.25">
      <c r="A116" s="139"/>
      <c r="B116" s="76"/>
      <c r="C116" s="111"/>
      <c r="D116" s="101"/>
      <c r="E116" s="103"/>
      <c r="F116" s="103"/>
      <c r="G116" s="103"/>
      <c r="H116" s="103"/>
      <c r="I116" s="103"/>
      <c r="J116" s="103"/>
      <c r="K116" s="103"/>
      <c r="L116" s="103"/>
      <c r="M116" s="103"/>
      <c r="N116" s="103"/>
      <c r="O116" s="112"/>
      <c r="P116" s="112"/>
      <c r="Q116" s="112"/>
      <c r="R116" s="113"/>
      <c r="S116" s="126"/>
    </row>
    <row r="117" spans="1:19" ht="39" customHeight="1" x14ac:dyDescent="0.25">
      <c r="A117" s="139"/>
      <c r="B117" s="76"/>
      <c r="C117" s="111"/>
      <c r="D117" s="101"/>
      <c r="E117" s="103"/>
      <c r="F117" s="103"/>
      <c r="G117" s="103"/>
      <c r="H117" s="103"/>
      <c r="I117" s="103"/>
      <c r="J117" s="103"/>
      <c r="K117" s="103"/>
      <c r="L117" s="103"/>
      <c r="M117" s="103"/>
      <c r="N117" s="103"/>
      <c r="O117" s="112"/>
      <c r="P117" s="112"/>
      <c r="Q117" s="112"/>
      <c r="R117" s="113"/>
      <c r="S117" s="126"/>
    </row>
    <row r="118" spans="1:19" ht="60.75" customHeight="1" x14ac:dyDescent="0.25">
      <c r="A118" s="139"/>
      <c r="B118" s="76"/>
      <c r="C118" s="111"/>
      <c r="D118" s="101"/>
      <c r="E118" s="103"/>
      <c r="F118" s="103"/>
      <c r="G118" s="103"/>
      <c r="H118" s="103"/>
      <c r="I118" s="103"/>
      <c r="J118" s="103"/>
      <c r="K118" s="103"/>
      <c r="L118" s="103"/>
      <c r="M118" s="103"/>
      <c r="N118" s="103"/>
      <c r="O118" s="112"/>
      <c r="P118" s="112"/>
      <c r="Q118" s="112"/>
      <c r="R118" s="113"/>
      <c r="S118" s="126"/>
    </row>
    <row r="119" spans="1:19" ht="96" customHeight="1" x14ac:dyDescent="0.25">
      <c r="A119" s="139"/>
      <c r="B119" s="76"/>
      <c r="C119" s="111"/>
      <c r="D119" s="101"/>
      <c r="E119" s="103"/>
      <c r="F119" s="103"/>
      <c r="G119" s="103"/>
      <c r="H119" s="103"/>
      <c r="I119" s="103"/>
      <c r="J119" s="103"/>
      <c r="K119" s="103"/>
      <c r="L119" s="103"/>
      <c r="M119" s="103"/>
      <c r="N119" s="103"/>
      <c r="O119" s="112"/>
      <c r="P119" s="112"/>
      <c r="Q119" s="112"/>
      <c r="R119" s="113"/>
      <c r="S119" s="126"/>
    </row>
    <row r="120" spans="1:19" ht="92.25" customHeight="1" x14ac:dyDescent="0.25">
      <c r="A120" s="139"/>
      <c r="B120" s="76"/>
      <c r="C120" s="111"/>
      <c r="D120" s="101"/>
      <c r="E120" s="103"/>
      <c r="F120" s="103"/>
      <c r="G120" s="103"/>
      <c r="H120" s="103"/>
      <c r="I120" s="103"/>
      <c r="J120" s="103"/>
      <c r="K120" s="103"/>
      <c r="L120" s="103"/>
      <c r="M120" s="103"/>
      <c r="N120" s="103"/>
      <c r="O120" s="112"/>
      <c r="P120" s="112"/>
      <c r="Q120" s="112"/>
      <c r="R120" s="113"/>
      <c r="S120" s="126"/>
    </row>
    <row r="121" spans="1:19" ht="69" customHeight="1" x14ac:dyDescent="0.25">
      <c r="A121" s="139"/>
      <c r="B121" s="76"/>
      <c r="C121" s="111"/>
      <c r="D121" s="101"/>
      <c r="E121" s="103"/>
      <c r="F121" s="103"/>
      <c r="G121" s="103"/>
      <c r="H121" s="103"/>
      <c r="I121" s="103"/>
      <c r="J121" s="103"/>
      <c r="K121" s="103"/>
      <c r="L121" s="103"/>
      <c r="M121" s="103"/>
      <c r="N121" s="103"/>
      <c r="O121" s="112"/>
      <c r="P121" s="112"/>
      <c r="Q121" s="112"/>
      <c r="R121" s="113"/>
      <c r="S121" s="126"/>
    </row>
    <row r="122" spans="1:19" x14ac:dyDescent="0.25">
      <c r="A122" s="139"/>
      <c r="B122" s="76"/>
      <c r="C122" s="111"/>
      <c r="D122" s="101"/>
      <c r="E122" s="103"/>
      <c r="F122" s="103"/>
      <c r="G122" s="103"/>
      <c r="H122" s="103"/>
      <c r="I122" s="103"/>
      <c r="J122" s="103"/>
      <c r="K122" s="103"/>
      <c r="L122" s="103"/>
      <c r="M122" s="103"/>
      <c r="N122" s="103"/>
      <c r="O122" s="112"/>
      <c r="P122" s="112"/>
      <c r="Q122" s="112"/>
      <c r="R122" s="113"/>
      <c r="S122" s="126"/>
    </row>
    <row r="123" spans="1:19" ht="31.5" customHeight="1" x14ac:dyDescent="0.25">
      <c r="A123" s="139"/>
      <c r="B123" s="76"/>
      <c r="C123" s="111"/>
      <c r="D123" s="101"/>
      <c r="E123" s="103"/>
      <c r="F123" s="103"/>
      <c r="G123" s="103"/>
      <c r="H123" s="103"/>
      <c r="I123" s="103"/>
      <c r="J123" s="103"/>
      <c r="K123" s="103"/>
      <c r="L123" s="103"/>
      <c r="M123" s="103"/>
      <c r="N123" s="103"/>
      <c r="O123" s="112"/>
      <c r="P123" s="112"/>
      <c r="Q123" s="112"/>
      <c r="R123" s="113"/>
      <c r="S123" s="126"/>
    </row>
    <row r="124" spans="1:19" ht="93.75" customHeight="1" x14ac:dyDescent="0.25">
      <c r="A124" s="139"/>
      <c r="B124" s="76"/>
      <c r="C124" s="111"/>
      <c r="D124" s="101"/>
      <c r="E124" s="103"/>
      <c r="F124" s="103"/>
      <c r="G124" s="103"/>
      <c r="H124" s="103"/>
      <c r="I124" s="103"/>
      <c r="J124" s="103"/>
      <c r="K124" s="103"/>
      <c r="L124" s="103"/>
      <c r="M124" s="103"/>
      <c r="N124" s="103"/>
      <c r="O124" s="112"/>
      <c r="P124" s="112"/>
      <c r="Q124" s="112"/>
      <c r="R124" s="113"/>
      <c r="S124" s="126"/>
    </row>
    <row r="125" spans="1:19" x14ac:dyDescent="0.25">
      <c r="A125" s="139"/>
      <c r="B125" s="76"/>
      <c r="C125" s="111"/>
      <c r="D125" s="101"/>
      <c r="E125" s="103"/>
      <c r="F125" s="103"/>
      <c r="G125" s="103"/>
      <c r="H125" s="103"/>
      <c r="I125" s="103"/>
      <c r="J125" s="103"/>
      <c r="K125" s="103"/>
      <c r="L125" s="103"/>
      <c r="M125" s="103"/>
      <c r="N125" s="103"/>
      <c r="O125" s="112"/>
      <c r="P125" s="112"/>
      <c r="Q125" s="112"/>
      <c r="R125" s="113"/>
      <c r="S125" s="126"/>
    </row>
    <row r="126" spans="1:19" ht="35.25" customHeight="1" x14ac:dyDescent="0.25">
      <c r="A126" s="139"/>
      <c r="B126" s="76"/>
      <c r="C126" s="111"/>
      <c r="D126" s="101"/>
      <c r="E126" s="103"/>
      <c r="F126" s="103"/>
      <c r="G126" s="103"/>
      <c r="H126" s="103"/>
      <c r="I126" s="103"/>
      <c r="J126" s="103"/>
      <c r="K126" s="103"/>
      <c r="L126" s="103"/>
      <c r="M126" s="103"/>
      <c r="N126" s="103"/>
      <c r="O126" s="112"/>
      <c r="P126" s="112"/>
      <c r="Q126" s="112"/>
      <c r="R126" s="113"/>
      <c r="S126" s="126"/>
    </row>
    <row r="127" spans="1:19" ht="34.5" customHeight="1" x14ac:dyDescent="0.25">
      <c r="A127" s="139"/>
      <c r="B127" s="76"/>
      <c r="C127" s="111"/>
      <c r="D127" s="101"/>
      <c r="E127" s="103"/>
      <c r="F127" s="103"/>
      <c r="G127" s="103"/>
      <c r="H127" s="103"/>
      <c r="I127" s="103"/>
      <c r="J127" s="103"/>
      <c r="K127" s="103"/>
      <c r="L127" s="103"/>
      <c r="M127" s="103"/>
      <c r="N127" s="103"/>
      <c r="O127" s="112"/>
      <c r="P127" s="112"/>
      <c r="Q127" s="112"/>
      <c r="R127" s="113"/>
      <c r="S127" s="126"/>
    </row>
    <row r="128" spans="1:19" ht="69" customHeight="1" x14ac:dyDescent="0.25">
      <c r="A128" s="139"/>
      <c r="B128" s="76"/>
      <c r="C128" s="111"/>
      <c r="D128" s="101"/>
      <c r="E128" s="103"/>
      <c r="F128" s="103"/>
      <c r="G128" s="103"/>
      <c r="H128" s="103"/>
      <c r="I128" s="103"/>
      <c r="J128" s="103"/>
      <c r="K128" s="103"/>
      <c r="L128" s="103"/>
      <c r="M128" s="103"/>
      <c r="N128" s="103"/>
      <c r="O128" s="112"/>
      <c r="P128" s="112"/>
      <c r="Q128" s="112"/>
      <c r="R128" s="113"/>
      <c r="S128" s="126"/>
    </row>
    <row r="129" spans="1:19" ht="73.5" customHeight="1" x14ac:dyDescent="0.25">
      <c r="A129" s="139"/>
      <c r="B129" s="76"/>
      <c r="C129" s="111"/>
      <c r="D129" s="101"/>
      <c r="E129" s="103"/>
      <c r="F129" s="103"/>
      <c r="G129" s="103"/>
      <c r="H129" s="103"/>
      <c r="I129" s="103"/>
      <c r="J129" s="103"/>
      <c r="K129" s="103"/>
      <c r="L129" s="103"/>
      <c r="M129" s="103"/>
      <c r="N129" s="103"/>
      <c r="O129" s="112"/>
      <c r="P129" s="112"/>
      <c r="Q129" s="112"/>
      <c r="R129" s="113"/>
      <c r="S129" s="126"/>
    </row>
    <row r="130" spans="1:19" ht="73.5" customHeight="1" x14ac:dyDescent="0.25">
      <c r="A130" s="139"/>
      <c r="B130" s="76"/>
      <c r="C130" s="111"/>
      <c r="D130" s="101"/>
      <c r="E130" s="103"/>
      <c r="F130" s="103"/>
      <c r="G130" s="103"/>
      <c r="H130" s="103"/>
      <c r="I130" s="103"/>
      <c r="J130" s="103"/>
      <c r="K130" s="103"/>
      <c r="L130" s="103"/>
      <c r="M130" s="103"/>
      <c r="N130" s="103"/>
      <c r="O130" s="112"/>
      <c r="P130" s="112"/>
      <c r="Q130" s="112"/>
      <c r="R130" s="113"/>
      <c r="S130" s="126"/>
    </row>
    <row r="131" spans="1:19" ht="56.25" customHeight="1" x14ac:dyDescent="0.25">
      <c r="A131" s="139"/>
      <c r="B131" s="76"/>
      <c r="C131" s="111"/>
      <c r="D131" s="101"/>
      <c r="E131" s="103"/>
      <c r="F131" s="103"/>
      <c r="G131" s="103"/>
      <c r="H131" s="103"/>
      <c r="I131" s="103"/>
      <c r="J131" s="103"/>
      <c r="K131" s="103"/>
      <c r="L131" s="103"/>
      <c r="M131" s="103"/>
      <c r="N131" s="103"/>
      <c r="O131" s="112"/>
      <c r="P131" s="112"/>
      <c r="Q131" s="112"/>
      <c r="R131" s="113"/>
      <c r="S131" s="126"/>
    </row>
    <row r="132" spans="1:19" ht="90" customHeight="1" x14ac:dyDescent="0.25">
      <c r="A132" s="139"/>
      <c r="B132" s="76"/>
      <c r="C132" s="111"/>
      <c r="D132" s="101"/>
      <c r="E132" s="103"/>
      <c r="F132" s="103"/>
      <c r="G132" s="103"/>
      <c r="H132" s="103"/>
      <c r="I132" s="103"/>
      <c r="J132" s="103"/>
      <c r="K132" s="103"/>
      <c r="L132" s="103"/>
      <c r="M132" s="103"/>
      <c r="N132" s="103"/>
      <c r="O132" s="112"/>
      <c r="P132" s="112"/>
      <c r="Q132" s="112"/>
      <c r="R132" s="113"/>
      <c r="S132" s="126"/>
    </row>
    <row r="133" spans="1:19" ht="57.75" customHeight="1" x14ac:dyDescent="0.25">
      <c r="A133" s="139"/>
      <c r="B133" s="76"/>
      <c r="C133" s="111"/>
      <c r="D133" s="101"/>
      <c r="E133" s="103"/>
      <c r="F133" s="103"/>
      <c r="G133" s="103"/>
      <c r="H133" s="103"/>
      <c r="I133" s="103"/>
      <c r="J133" s="103"/>
      <c r="K133" s="103"/>
      <c r="L133" s="103"/>
      <c r="M133" s="103"/>
      <c r="N133" s="103"/>
      <c r="O133" s="112"/>
      <c r="P133" s="112"/>
      <c r="Q133" s="112"/>
      <c r="R133" s="113"/>
      <c r="S133" s="126"/>
    </row>
    <row r="134" spans="1:19" ht="59.25" customHeight="1" x14ac:dyDescent="0.25">
      <c r="A134" s="139"/>
      <c r="B134" s="76"/>
      <c r="C134" s="111"/>
      <c r="D134" s="101"/>
      <c r="E134" s="103"/>
      <c r="F134" s="103"/>
      <c r="G134" s="103"/>
      <c r="H134" s="103"/>
      <c r="I134" s="103"/>
      <c r="J134" s="103"/>
      <c r="K134" s="103"/>
      <c r="L134" s="103"/>
      <c r="M134" s="103"/>
      <c r="N134" s="103"/>
      <c r="O134" s="112"/>
      <c r="P134" s="112"/>
      <c r="Q134" s="112"/>
      <c r="R134" s="113"/>
      <c r="S134" s="126"/>
    </row>
    <row r="135" spans="1:19" ht="48.75" customHeight="1" thickBot="1" x14ac:dyDescent="0.3">
      <c r="A135" s="146"/>
      <c r="B135" s="141"/>
      <c r="C135" s="142"/>
      <c r="D135" s="147"/>
      <c r="E135" s="143"/>
      <c r="F135" s="143"/>
      <c r="G135" s="143"/>
      <c r="H135" s="143"/>
      <c r="I135" s="143"/>
      <c r="J135" s="143"/>
      <c r="K135" s="143"/>
      <c r="L135" s="143"/>
      <c r="M135" s="143"/>
      <c r="N135" s="143"/>
      <c r="O135" s="144"/>
      <c r="P135" s="144"/>
      <c r="Q135" s="144"/>
      <c r="R135" s="145"/>
      <c r="S135" s="148"/>
    </row>
    <row r="136" spans="1:19" ht="229.5" customHeight="1" thickBot="1" x14ac:dyDescent="0.3">
      <c r="A136" s="149"/>
      <c r="B136" s="150"/>
      <c r="C136" s="151"/>
      <c r="D136" s="152"/>
      <c r="E136" s="153"/>
      <c r="F136" s="153"/>
      <c r="G136" s="153"/>
      <c r="H136" s="153"/>
      <c r="I136" s="153"/>
      <c r="J136" s="153"/>
      <c r="K136" s="153"/>
      <c r="L136" s="153"/>
      <c r="M136" s="153"/>
      <c r="N136" s="153"/>
      <c r="O136" s="153"/>
      <c r="P136" s="153"/>
      <c r="Q136" s="153"/>
      <c r="R136" s="154"/>
      <c r="S136" s="155"/>
    </row>
  </sheetData>
  <mergeCells count="11">
    <mergeCell ref="A1:A4"/>
    <mergeCell ref="B1:Q2"/>
    <mergeCell ref="B3:Q4"/>
    <mergeCell ref="N5:R5"/>
    <mergeCell ref="S5:S6"/>
    <mergeCell ref="A5:A6"/>
    <mergeCell ref="B5:B6"/>
    <mergeCell ref="C5:C6"/>
    <mergeCell ref="D5:D6"/>
    <mergeCell ref="E5:J5"/>
    <mergeCell ref="K5:L5"/>
  </mergeCells>
  <conditionalFormatting sqref="L12:L23">
    <cfRule type="cellIs" dxfId="1279" priority="26" operator="equal">
      <formula>"Debil"</formula>
    </cfRule>
    <cfRule type="cellIs" dxfId="1278" priority="27" operator="equal">
      <formula>"Requiere Mejora"</formula>
    </cfRule>
    <cfRule type="cellIs" dxfId="1277" priority="28" operator="equal">
      <formula>"Aceptable"</formula>
    </cfRule>
    <cfRule type="cellIs" dxfId="1276" priority="29" operator="equal">
      <formula>"Fuerte"</formula>
    </cfRule>
    <cfRule type="colorScale" priority="30">
      <colorScale>
        <cfvo type="min"/>
        <cfvo type="percentile" val="50"/>
        <cfvo type="max"/>
        <color rgb="FFF8696B"/>
        <color rgb="FFFFEB84"/>
        <color rgb="FF63BE7B"/>
      </colorScale>
    </cfRule>
  </conditionalFormatting>
  <conditionalFormatting sqref="L25:L32">
    <cfRule type="cellIs" dxfId="1275" priority="16" operator="equal">
      <formula>"Debil"</formula>
    </cfRule>
    <cfRule type="cellIs" dxfId="1274" priority="17" operator="equal">
      <formula>"Requiere Mejora"</formula>
    </cfRule>
    <cfRule type="cellIs" dxfId="1273" priority="18" operator="equal">
      <formula>"Aceptable"</formula>
    </cfRule>
    <cfRule type="cellIs" dxfId="1272" priority="19" operator="equal">
      <formula>"Fuerte"</formula>
    </cfRule>
    <cfRule type="colorScale" priority="20">
      <colorScale>
        <cfvo type="min"/>
        <cfvo type="percentile" val="50"/>
        <cfvo type="max"/>
        <color rgb="FFF8696B"/>
        <color rgb="FFFFEB84"/>
        <color rgb="FF63BE7B"/>
      </colorScale>
    </cfRule>
  </conditionalFormatting>
  <conditionalFormatting sqref="L33">
    <cfRule type="cellIs" dxfId="1271" priority="11" operator="equal">
      <formula>"Debil"</formula>
    </cfRule>
    <cfRule type="cellIs" dxfId="1270" priority="12" operator="equal">
      <formula>"Requiere Mejora"</formula>
    </cfRule>
    <cfRule type="cellIs" dxfId="1269" priority="13" operator="equal">
      <formula>"Aceptable"</formula>
    </cfRule>
    <cfRule type="cellIs" dxfId="1268" priority="14" operator="equal">
      <formula>"Fuerte"</formula>
    </cfRule>
    <cfRule type="colorScale" priority="15">
      <colorScale>
        <cfvo type="min"/>
        <cfvo type="percentile" val="50"/>
        <cfvo type="max"/>
        <color rgb="FFF8696B"/>
        <color rgb="FFFFEB84"/>
        <color rgb="FF63BE7B"/>
      </colorScale>
    </cfRule>
  </conditionalFormatting>
  <conditionalFormatting sqref="L24">
    <cfRule type="cellIs" dxfId="1267" priority="6" operator="equal">
      <formula>"Debil"</formula>
    </cfRule>
    <cfRule type="cellIs" dxfId="1266" priority="7" operator="equal">
      <formula>"Requiere Mejora"</formula>
    </cfRule>
    <cfRule type="cellIs" dxfId="1265" priority="8" operator="equal">
      <formula>"Aceptable"</formula>
    </cfRule>
    <cfRule type="cellIs" dxfId="1264" priority="9" operator="equal">
      <formula>"Fuerte"</formula>
    </cfRule>
    <cfRule type="colorScale" priority="10">
      <colorScale>
        <cfvo type="min"/>
        <cfvo type="percentile" val="50"/>
        <cfvo type="max"/>
        <color rgb="FFF8696B"/>
        <color rgb="FFFFEB84"/>
        <color rgb="FF63BE7B"/>
      </colorScale>
    </cfRule>
  </conditionalFormatting>
  <conditionalFormatting sqref="L34:L136">
    <cfRule type="cellIs" dxfId="1263" priority="170" operator="equal">
      <formula>"Debil"</formula>
    </cfRule>
    <cfRule type="cellIs" dxfId="1262" priority="171" operator="equal">
      <formula>"Requiere Mejora"</formula>
    </cfRule>
    <cfRule type="cellIs" dxfId="1261" priority="172" operator="equal">
      <formula>"Aceptable"</formula>
    </cfRule>
    <cfRule type="cellIs" dxfId="1260" priority="173" operator="equal">
      <formula>"Fuerte"</formula>
    </cfRule>
    <cfRule type="colorScale" priority="174">
      <colorScale>
        <cfvo type="min"/>
        <cfvo type="percentile" val="50"/>
        <cfvo type="max"/>
        <color rgb="FFF8696B"/>
        <color rgb="FFFFEB84"/>
        <color rgb="FF63BE7B"/>
      </colorScale>
    </cfRule>
  </conditionalFormatting>
  <conditionalFormatting sqref="L7:L11">
    <cfRule type="cellIs" dxfId="1259" priority="1" operator="equal">
      <formula>"Debil"</formula>
    </cfRule>
    <cfRule type="cellIs" dxfId="1258" priority="2" operator="equal">
      <formula>"Requiere Mejora"</formula>
    </cfRule>
    <cfRule type="cellIs" dxfId="1257" priority="3" operator="equal">
      <formula>"Aceptable"</formula>
    </cfRule>
    <cfRule type="cellIs" dxfId="1256" priority="4" operator="equal">
      <formula>"Fuerte"</formula>
    </cfRule>
    <cfRule type="colorScale" priority="5">
      <colorScale>
        <cfvo type="min"/>
        <cfvo type="percentile" val="50"/>
        <cfvo type="max"/>
        <color rgb="FFF8696B"/>
        <color rgb="FFFFEB84"/>
        <color rgb="FF63BE7B"/>
      </colorScale>
    </cfRule>
  </conditionalFormatting>
  <dataValidations count="6">
    <dataValidation type="list" allowBlank="1" showInputMessage="1" showErrorMessage="1" sqref="A92:A100" xr:uid="{910B5CB2-55FA-4E59-B068-146B5D2E2AFF}">
      <formula1>$AG$7:$AG$20</formula1>
    </dataValidation>
    <dataValidation type="list" allowBlank="1" showInputMessage="1" showErrorMessage="1" sqref="A61:A91" xr:uid="{67A39A0F-0145-4E95-8579-70E943D74962}">
      <formula1>$AG$7:$AG$19</formula1>
    </dataValidation>
    <dataValidation type="list" allowBlank="1" showInputMessage="1" showErrorMessage="1" sqref="A28:A32" xr:uid="{AF1AB41C-5955-4BDA-BC7F-6DD6773D5AB9}">
      <formula1>$AF$12:$AF$26</formula1>
    </dataValidation>
    <dataValidation type="list" allowBlank="1" showInputMessage="1" showErrorMessage="1" sqref="A24:A27 A33" xr:uid="{D0484DEF-9C29-4ED2-B194-5E8843B345C9}">
      <formula1>$AF$13:$AF$27</formula1>
    </dataValidation>
    <dataValidation type="list" allowBlank="1" showInputMessage="1" showErrorMessage="1" sqref="A13:A23 A34:A60 A7:A11" xr:uid="{572541C2-C3A6-43B4-B06D-1897C043937A}">
      <formula1>$AG$7:$AG$18</formula1>
    </dataValidation>
    <dataValidation type="list" allowBlank="1" showInputMessage="1" showErrorMessage="1" sqref="L7:L136" xr:uid="{2730E0E8-208D-4045-9E4D-9DB8D7D4A912}">
      <formula1>$AF$7:$AF$10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9"/>
  <sheetViews>
    <sheetView workbookViewId="0">
      <selection activeCell="A7" sqref="A7"/>
    </sheetView>
  </sheetViews>
  <sheetFormatPr baseColWidth="10" defaultRowHeight="15" x14ac:dyDescent="0.25"/>
  <cols>
    <col min="1" max="1" width="16.7109375" customWidth="1"/>
    <col min="2" max="2" width="24" customWidth="1"/>
    <col min="3" max="3" width="32.28515625" customWidth="1"/>
    <col min="4" max="4" width="29.28515625" customWidth="1"/>
    <col min="5" max="5" width="25.28515625" customWidth="1"/>
  </cols>
  <sheetData>
    <row r="1" spans="1:8" x14ac:dyDescent="0.25">
      <c r="A1" s="460"/>
      <c r="B1" s="475" t="s">
        <v>166</v>
      </c>
      <c r="C1" s="475"/>
      <c r="D1" s="128" t="s">
        <v>42</v>
      </c>
      <c r="E1" s="129" t="s">
        <v>43</v>
      </c>
    </row>
    <row r="2" spans="1:8" x14ac:dyDescent="0.25">
      <c r="A2" s="460"/>
      <c r="B2" s="475"/>
      <c r="C2" s="475"/>
      <c r="D2" s="128" t="s">
        <v>167</v>
      </c>
      <c r="E2" s="130" t="s">
        <v>168</v>
      </c>
    </row>
    <row r="3" spans="1:8" x14ac:dyDescent="0.25">
      <c r="A3" s="460"/>
      <c r="B3" s="476" t="s">
        <v>171</v>
      </c>
      <c r="C3" s="476"/>
      <c r="D3" s="128" t="s">
        <v>45</v>
      </c>
      <c r="E3" s="131">
        <v>43872</v>
      </c>
    </row>
    <row r="4" spans="1:8" x14ac:dyDescent="0.25">
      <c r="A4" s="460"/>
      <c r="B4" s="476"/>
      <c r="C4" s="476"/>
      <c r="D4" s="128" t="s">
        <v>46</v>
      </c>
      <c r="E4" s="129" t="s">
        <v>174</v>
      </c>
    </row>
    <row r="5" spans="1:8" x14ac:dyDescent="0.25">
      <c r="A5" s="473" t="s">
        <v>4</v>
      </c>
      <c r="B5" s="473"/>
      <c r="C5" s="473"/>
      <c r="D5" s="473"/>
      <c r="E5" s="473"/>
    </row>
    <row r="6" spans="1:8" x14ac:dyDescent="0.25">
      <c r="A6" s="80" t="s">
        <v>127</v>
      </c>
      <c r="B6" s="81" t="s">
        <v>66</v>
      </c>
      <c r="C6" s="82" t="s">
        <v>20</v>
      </c>
      <c r="D6" s="83" t="s">
        <v>14</v>
      </c>
      <c r="E6" s="84" t="s">
        <v>128</v>
      </c>
    </row>
    <row r="7" spans="1:8" x14ac:dyDescent="0.25">
      <c r="A7" s="85" t="e">
        <f>COUNTIF(#REF!,"Bajo")</f>
        <v>#REF!</v>
      </c>
      <c r="B7" s="86" t="e">
        <f>COUNTIF(#REF!,"Moderado ")</f>
        <v>#REF!</v>
      </c>
      <c r="C7" s="87" t="e">
        <f>COUNTIF(#REF!,"Por encima del promedio")</f>
        <v>#REF!</v>
      </c>
      <c r="D7" s="88" t="e">
        <f>COUNTIF(#REF!,"Alto")</f>
        <v>#REF!</v>
      </c>
      <c r="E7" s="84" t="e">
        <f>SUM(A7:D7)</f>
        <v>#REF!</v>
      </c>
    </row>
    <row r="9" spans="1:8" x14ac:dyDescent="0.25">
      <c r="A9" s="473" t="s">
        <v>129</v>
      </c>
      <c r="B9" s="473"/>
      <c r="C9" s="473"/>
      <c r="D9" s="473"/>
      <c r="E9" s="473"/>
    </row>
    <row r="10" spans="1:8" x14ac:dyDescent="0.25">
      <c r="A10" s="80" t="s">
        <v>127</v>
      </c>
      <c r="B10" s="81" t="s">
        <v>66</v>
      </c>
      <c r="C10" s="82" t="s">
        <v>20</v>
      </c>
      <c r="D10" s="83" t="s">
        <v>14</v>
      </c>
      <c r="E10" s="84" t="s">
        <v>128</v>
      </c>
    </row>
    <row r="11" spans="1:8" x14ac:dyDescent="0.25">
      <c r="A11" s="85" t="e">
        <f>COUNTIF(#REF!,"Bajo")</f>
        <v>#REF!</v>
      </c>
      <c r="B11" s="86" t="e">
        <f>COUNTIF(#REF!,"Moderado ")</f>
        <v>#REF!</v>
      </c>
      <c r="C11" s="87" t="e">
        <f>COUNTIF(#REF!,"Por encima del promedio")</f>
        <v>#REF!</v>
      </c>
      <c r="D11" s="88" t="e">
        <f>COUNTIF(#REF!,"Alto")</f>
        <v>#REF!</v>
      </c>
      <c r="E11" s="84" t="e">
        <f>SUM(A11:D11)</f>
        <v>#REF!</v>
      </c>
    </row>
    <row r="14" spans="1:8" ht="15" customHeight="1" x14ac:dyDescent="0.25">
      <c r="A14" s="474" t="s">
        <v>132</v>
      </c>
      <c r="B14" s="474"/>
      <c r="C14" s="474"/>
      <c r="D14" s="474"/>
      <c r="E14" s="474"/>
    </row>
    <row r="15" spans="1:8" ht="38.25" x14ac:dyDescent="0.25">
      <c r="A15" s="140" t="s">
        <v>130</v>
      </c>
      <c r="B15" s="140" t="s">
        <v>26</v>
      </c>
      <c r="C15" s="140" t="s">
        <v>66</v>
      </c>
      <c r="D15" s="140" t="s">
        <v>20</v>
      </c>
      <c r="E15" s="140" t="s">
        <v>14</v>
      </c>
    </row>
    <row r="16" spans="1:8" ht="51.75" customHeight="1" x14ac:dyDescent="0.25">
      <c r="A16" s="140" t="s">
        <v>22</v>
      </c>
      <c r="B16" s="91"/>
      <c r="C16" s="91"/>
      <c r="D16" s="92"/>
      <c r="E16" s="93"/>
      <c r="H16" s="89"/>
    </row>
    <row r="17" spans="1:7" ht="63" customHeight="1" x14ac:dyDescent="0.25">
      <c r="A17" s="140" t="s">
        <v>15</v>
      </c>
      <c r="B17" s="91"/>
      <c r="C17" s="92"/>
      <c r="D17" s="93"/>
      <c r="E17" s="94"/>
    </row>
    <row r="18" spans="1:7" ht="60" customHeight="1" x14ac:dyDescent="0.25">
      <c r="A18" s="140" t="s">
        <v>84</v>
      </c>
      <c r="B18" s="92"/>
      <c r="C18" s="93"/>
      <c r="D18" s="94"/>
      <c r="E18" s="94"/>
      <c r="G18" t="s">
        <v>131</v>
      </c>
    </row>
    <row r="19" spans="1:7" ht="70.5" customHeight="1" x14ac:dyDescent="0.25">
      <c r="A19" s="140" t="s">
        <v>17</v>
      </c>
      <c r="B19" s="93"/>
      <c r="C19" s="94"/>
      <c r="D19" s="94"/>
      <c r="E19" s="94"/>
    </row>
  </sheetData>
  <mergeCells count="6">
    <mergeCell ref="A5:E5"/>
    <mergeCell ref="A9:E9"/>
    <mergeCell ref="A14:E14"/>
    <mergeCell ref="A1:A4"/>
    <mergeCell ref="B1:C2"/>
    <mergeCell ref="B3:C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A4F8E-71BC-43EF-A310-D265049D15A9}">
  <dimension ref="A1:AN136"/>
  <sheetViews>
    <sheetView showGridLines="0" tabSelected="1" topLeftCell="F1" zoomScale="60" zoomScaleNormal="60" workbookViewId="0">
      <pane ySplit="7" topLeftCell="A135" activePane="bottomLeft" state="frozen"/>
      <selection pane="bottomLeft" activeCell="F133" sqref="F133"/>
    </sheetView>
  </sheetViews>
  <sheetFormatPr baseColWidth="10" defaultColWidth="11.42578125" defaultRowHeight="12.75" x14ac:dyDescent="0.2"/>
  <cols>
    <col min="1" max="1" width="6.5703125" style="1" customWidth="1"/>
    <col min="2" max="2" width="34.85546875" style="1" customWidth="1"/>
    <col min="3" max="3" width="53.5703125" style="1" customWidth="1"/>
    <col min="4" max="4" width="27.42578125" style="1" customWidth="1"/>
    <col min="5" max="5" width="67.140625" style="1" customWidth="1"/>
    <col min="6" max="6" width="53" style="1" customWidth="1"/>
    <col min="7" max="7" width="37.42578125" style="1" customWidth="1"/>
    <col min="8" max="8" width="102.28515625" style="1" customWidth="1"/>
    <col min="9" max="9" width="14.42578125" style="3" customWidth="1"/>
    <col min="10" max="10" width="13.42578125" style="3" customWidth="1"/>
    <col min="11" max="11" width="11" style="1" customWidth="1"/>
    <col min="12" max="12" width="44.28515625" style="1" customWidth="1"/>
    <col min="13" max="13" width="37.42578125" style="1" customWidth="1"/>
    <col min="14" max="14" width="22.28515625" style="1" customWidth="1"/>
    <col min="15" max="15" width="54.140625" style="1" customWidth="1"/>
    <col min="16" max="16" width="27.85546875" style="1" customWidth="1"/>
    <col min="17" max="17" width="19.42578125" style="1" customWidth="1"/>
    <col min="18" max="18" width="13.85546875" style="1" customWidth="1"/>
    <col min="19" max="19" width="18.140625" style="1" customWidth="1"/>
    <col min="20" max="20" width="48.85546875" style="1" customWidth="1"/>
    <col min="21" max="21" width="31.28515625" style="1" customWidth="1"/>
    <col min="22" max="22" width="97.140625" style="1" customWidth="1"/>
    <col min="23" max="23" width="25.28515625" style="1" bestFit="1" customWidth="1"/>
    <col min="24" max="24" width="28" style="1" bestFit="1" customWidth="1"/>
    <col min="25" max="26" width="25.7109375" style="1" customWidth="1"/>
    <col min="27" max="38" width="11.42578125" style="444"/>
    <col min="39" max="39" width="23.85546875" style="444" customWidth="1"/>
    <col min="40" max="40" width="39" style="444" customWidth="1"/>
    <col min="41" max="16384" width="11.42578125" style="444"/>
  </cols>
  <sheetData>
    <row r="1" spans="1:40" ht="21.75" customHeight="1" x14ac:dyDescent="0.2">
      <c r="A1" s="481"/>
      <c r="B1" s="481"/>
      <c r="C1" s="495" t="s">
        <v>166</v>
      </c>
      <c r="D1" s="496"/>
      <c r="E1" s="496"/>
      <c r="F1" s="496"/>
      <c r="G1" s="496"/>
      <c r="H1" s="496"/>
      <c r="I1" s="496"/>
      <c r="J1" s="496"/>
      <c r="K1" s="496"/>
      <c r="L1" s="496"/>
      <c r="M1" s="496"/>
      <c r="N1" s="496"/>
      <c r="O1" s="496"/>
      <c r="P1" s="496"/>
      <c r="Q1" s="496"/>
      <c r="R1" s="496"/>
      <c r="S1" s="496"/>
      <c r="T1" s="496"/>
      <c r="U1" s="496"/>
      <c r="V1" s="496"/>
      <c r="W1" s="496"/>
      <c r="X1" s="497"/>
      <c r="Y1" s="2" t="s">
        <v>42</v>
      </c>
      <c r="Z1" s="4" t="s">
        <v>43</v>
      </c>
    </row>
    <row r="2" spans="1:40" ht="21.75" customHeight="1" x14ac:dyDescent="0.2">
      <c r="A2" s="481"/>
      <c r="B2" s="481"/>
      <c r="C2" s="498"/>
      <c r="D2" s="499"/>
      <c r="E2" s="499"/>
      <c r="F2" s="499"/>
      <c r="G2" s="499"/>
      <c r="H2" s="499"/>
      <c r="I2" s="499"/>
      <c r="J2" s="499"/>
      <c r="K2" s="499"/>
      <c r="L2" s="499"/>
      <c r="M2" s="499"/>
      <c r="N2" s="499"/>
      <c r="O2" s="499"/>
      <c r="P2" s="499"/>
      <c r="Q2" s="499"/>
      <c r="R2" s="499"/>
      <c r="S2" s="499"/>
      <c r="T2" s="499"/>
      <c r="U2" s="499"/>
      <c r="V2" s="499"/>
      <c r="W2" s="499"/>
      <c r="X2" s="500"/>
      <c r="Y2" s="2" t="s">
        <v>44</v>
      </c>
      <c r="Z2" s="5" t="s">
        <v>1209</v>
      </c>
    </row>
    <row r="3" spans="1:40" ht="21.75" customHeight="1" x14ac:dyDescent="0.2">
      <c r="A3" s="481"/>
      <c r="B3" s="481"/>
      <c r="C3" s="489" t="s">
        <v>41</v>
      </c>
      <c r="D3" s="490"/>
      <c r="E3" s="490"/>
      <c r="F3" s="490"/>
      <c r="G3" s="490"/>
      <c r="H3" s="490"/>
      <c r="I3" s="490"/>
      <c r="J3" s="490"/>
      <c r="K3" s="490"/>
      <c r="L3" s="490"/>
      <c r="M3" s="490"/>
      <c r="N3" s="490"/>
      <c r="O3" s="490"/>
      <c r="P3" s="490"/>
      <c r="Q3" s="490"/>
      <c r="R3" s="490"/>
      <c r="S3" s="490"/>
      <c r="T3" s="490"/>
      <c r="U3" s="490"/>
      <c r="V3" s="490"/>
      <c r="W3" s="490"/>
      <c r="X3" s="491"/>
      <c r="Y3" s="2" t="s">
        <v>45</v>
      </c>
      <c r="Z3" s="6">
        <v>44929</v>
      </c>
    </row>
    <row r="4" spans="1:40" ht="21.75" customHeight="1" x14ac:dyDescent="0.2">
      <c r="A4" s="481"/>
      <c r="B4" s="481"/>
      <c r="C4" s="492"/>
      <c r="D4" s="493"/>
      <c r="E4" s="493"/>
      <c r="F4" s="493"/>
      <c r="G4" s="493"/>
      <c r="H4" s="493"/>
      <c r="I4" s="493"/>
      <c r="J4" s="493"/>
      <c r="K4" s="493"/>
      <c r="L4" s="493"/>
      <c r="M4" s="493"/>
      <c r="N4" s="493"/>
      <c r="O4" s="493"/>
      <c r="P4" s="493"/>
      <c r="Q4" s="493"/>
      <c r="R4" s="493"/>
      <c r="S4" s="493"/>
      <c r="T4" s="493"/>
      <c r="U4" s="493"/>
      <c r="V4" s="493"/>
      <c r="W4" s="493"/>
      <c r="X4" s="494"/>
      <c r="Y4" s="2" t="s">
        <v>46</v>
      </c>
      <c r="Z4" s="4" t="s">
        <v>172</v>
      </c>
    </row>
    <row r="5" spans="1:40" ht="21" customHeight="1" thickBot="1" x14ac:dyDescent="0.25">
      <c r="A5" s="416"/>
      <c r="B5" s="416"/>
      <c r="C5" s="417"/>
      <c r="D5" s="417"/>
      <c r="E5" s="417"/>
      <c r="F5" s="417"/>
      <c r="G5" s="417"/>
      <c r="H5" s="417"/>
      <c r="I5" s="417"/>
      <c r="J5" s="418"/>
      <c r="K5" s="418"/>
      <c r="L5" s="419"/>
    </row>
    <row r="6" spans="1:40" ht="16.5" customHeight="1" x14ac:dyDescent="0.2">
      <c r="A6" s="484" t="s">
        <v>715</v>
      </c>
      <c r="B6" s="485"/>
      <c r="C6" s="485"/>
      <c r="D6" s="485"/>
      <c r="E6" s="485"/>
      <c r="F6" s="486"/>
      <c r="G6" s="457" t="s">
        <v>716</v>
      </c>
      <c r="H6" s="487" t="s">
        <v>729</v>
      </c>
      <c r="I6" s="485"/>
      <c r="J6" s="485"/>
      <c r="K6" s="485"/>
      <c r="L6" s="486"/>
      <c r="M6" s="458" t="s">
        <v>730</v>
      </c>
      <c r="N6" s="485" t="s">
        <v>717</v>
      </c>
      <c r="O6" s="485"/>
      <c r="P6" s="485"/>
      <c r="Q6" s="485"/>
      <c r="R6" s="485"/>
      <c r="S6" s="485"/>
      <c r="T6" s="486"/>
      <c r="U6" s="487" t="s">
        <v>720</v>
      </c>
      <c r="V6" s="485"/>
      <c r="W6" s="485"/>
      <c r="X6" s="485"/>
      <c r="Y6" s="485"/>
      <c r="Z6" s="488"/>
    </row>
    <row r="7" spans="1:40" s="445" customFormat="1" ht="51" customHeight="1" thickBot="1" x14ac:dyDescent="0.25">
      <c r="A7" s="420" t="s">
        <v>0</v>
      </c>
      <c r="B7" s="421" t="s">
        <v>109</v>
      </c>
      <c r="C7" s="422" t="s">
        <v>1</v>
      </c>
      <c r="D7" s="422" t="s">
        <v>733</v>
      </c>
      <c r="E7" s="422" t="s">
        <v>2</v>
      </c>
      <c r="F7" s="423" t="s">
        <v>3</v>
      </c>
      <c r="G7" s="424" t="s">
        <v>4</v>
      </c>
      <c r="H7" s="425" t="s">
        <v>5</v>
      </c>
      <c r="I7" s="422" t="s">
        <v>6</v>
      </c>
      <c r="J7" s="422" t="s">
        <v>7</v>
      </c>
      <c r="K7" s="423" t="s">
        <v>8</v>
      </c>
      <c r="L7" s="420" t="s">
        <v>9</v>
      </c>
      <c r="M7" s="424" t="s">
        <v>10</v>
      </c>
      <c r="N7" s="421" t="s">
        <v>121</v>
      </c>
      <c r="O7" s="425" t="s">
        <v>11</v>
      </c>
      <c r="P7" s="422" t="s">
        <v>734</v>
      </c>
      <c r="Q7" s="422" t="s">
        <v>12</v>
      </c>
      <c r="R7" s="422" t="s">
        <v>13</v>
      </c>
      <c r="S7" s="422" t="s">
        <v>735</v>
      </c>
      <c r="T7" s="426" t="s">
        <v>736</v>
      </c>
      <c r="U7" s="427" t="s">
        <v>721</v>
      </c>
      <c r="V7" s="428" t="s">
        <v>725</v>
      </c>
      <c r="W7" s="429" t="s">
        <v>718</v>
      </c>
      <c r="X7" s="430" t="s">
        <v>719</v>
      </c>
      <c r="Y7" s="482" t="s">
        <v>134</v>
      </c>
      <c r="Z7" s="483"/>
      <c r="AB7" s="446"/>
    </row>
    <row r="8" spans="1:40" s="446" customFormat="1" ht="136.5" customHeight="1" x14ac:dyDescent="0.2">
      <c r="A8" s="250" t="s">
        <v>524</v>
      </c>
      <c r="B8" s="270" t="s">
        <v>30</v>
      </c>
      <c r="C8" s="271" t="s">
        <v>1073</v>
      </c>
      <c r="D8" s="272" t="s">
        <v>106</v>
      </c>
      <c r="E8" s="273" t="s">
        <v>102</v>
      </c>
      <c r="F8" s="274" t="s">
        <v>103</v>
      </c>
      <c r="G8" s="275" t="s">
        <v>18</v>
      </c>
      <c r="H8" s="276" t="s">
        <v>1009</v>
      </c>
      <c r="I8" s="277">
        <v>15</v>
      </c>
      <c r="J8" s="278">
        <v>5</v>
      </c>
      <c r="K8" s="279">
        <f t="shared" ref="K8:K25" si="0">+I8*J8</f>
        <v>75</v>
      </c>
      <c r="L8" s="280" t="s">
        <v>15</v>
      </c>
      <c r="M8" s="275" t="s">
        <v>18</v>
      </c>
      <c r="N8" s="277" t="s">
        <v>178</v>
      </c>
      <c r="O8" s="281" t="s">
        <v>737</v>
      </c>
      <c r="P8" s="282" t="s">
        <v>32</v>
      </c>
      <c r="Q8" s="283" t="s">
        <v>16</v>
      </c>
      <c r="R8" s="284">
        <v>44562</v>
      </c>
      <c r="S8" s="284">
        <v>44926</v>
      </c>
      <c r="T8" s="285" t="s">
        <v>738</v>
      </c>
      <c r="U8" s="286"/>
      <c r="V8" s="287" t="s">
        <v>723</v>
      </c>
      <c r="W8" s="288" t="s">
        <v>724</v>
      </c>
      <c r="X8" s="288" t="s">
        <v>727</v>
      </c>
      <c r="Y8" s="477" t="s">
        <v>728</v>
      </c>
      <c r="Z8" s="478"/>
    </row>
    <row r="9" spans="1:40" s="446" customFormat="1" ht="118.5" customHeight="1" x14ac:dyDescent="0.2">
      <c r="A9" s="251" t="s">
        <v>525</v>
      </c>
      <c r="B9" s="289" t="s">
        <v>30</v>
      </c>
      <c r="C9" s="290" t="s">
        <v>33</v>
      </c>
      <c r="D9" s="291" t="s">
        <v>106</v>
      </c>
      <c r="E9" s="292" t="s">
        <v>179</v>
      </c>
      <c r="F9" s="293" t="s">
        <v>180</v>
      </c>
      <c r="G9" s="294" t="s">
        <v>26</v>
      </c>
      <c r="H9" s="295" t="s">
        <v>1010</v>
      </c>
      <c r="I9" s="296">
        <v>15</v>
      </c>
      <c r="J9" s="297">
        <v>5</v>
      </c>
      <c r="K9" s="298">
        <f t="shared" si="0"/>
        <v>75</v>
      </c>
      <c r="L9" s="299" t="s">
        <v>15</v>
      </c>
      <c r="M9" s="294" t="s">
        <v>181</v>
      </c>
      <c r="N9" s="296" t="s">
        <v>123</v>
      </c>
      <c r="O9" s="100" t="s">
        <v>182</v>
      </c>
      <c r="P9" s="300" t="s">
        <v>32</v>
      </c>
      <c r="Q9" s="301" t="s">
        <v>16</v>
      </c>
      <c r="R9" s="302">
        <v>44562</v>
      </c>
      <c r="S9" s="302">
        <v>44926</v>
      </c>
      <c r="T9" s="303" t="s">
        <v>183</v>
      </c>
      <c r="U9" s="304"/>
      <c r="V9" s="305" t="s">
        <v>723</v>
      </c>
      <c r="W9" s="306" t="s">
        <v>724</v>
      </c>
      <c r="X9" s="306" t="s">
        <v>727</v>
      </c>
      <c r="Y9" s="477" t="s">
        <v>728</v>
      </c>
      <c r="Z9" s="478"/>
      <c r="AM9" s="447" t="s">
        <v>733</v>
      </c>
      <c r="AN9" s="447" t="s">
        <v>110</v>
      </c>
    </row>
    <row r="10" spans="1:40" s="446" customFormat="1" ht="214.5" customHeight="1" thickBot="1" x14ac:dyDescent="0.25">
      <c r="A10" s="251" t="s">
        <v>526</v>
      </c>
      <c r="B10" s="289" t="s">
        <v>30</v>
      </c>
      <c r="C10" s="290" t="s">
        <v>34</v>
      </c>
      <c r="D10" s="291" t="s">
        <v>106</v>
      </c>
      <c r="E10" s="292" t="s">
        <v>104</v>
      </c>
      <c r="F10" s="293" t="s">
        <v>732</v>
      </c>
      <c r="G10" s="294" t="s">
        <v>20</v>
      </c>
      <c r="H10" s="295" t="s">
        <v>739</v>
      </c>
      <c r="I10" s="296">
        <v>15</v>
      </c>
      <c r="J10" s="297">
        <v>4</v>
      </c>
      <c r="K10" s="298">
        <f t="shared" si="0"/>
        <v>60</v>
      </c>
      <c r="L10" s="299" t="s">
        <v>15</v>
      </c>
      <c r="M10" s="294" t="s">
        <v>20</v>
      </c>
      <c r="N10" s="296" t="s">
        <v>122</v>
      </c>
      <c r="O10" s="100" t="s">
        <v>185</v>
      </c>
      <c r="P10" s="300" t="s">
        <v>32</v>
      </c>
      <c r="Q10" s="301" t="s">
        <v>16</v>
      </c>
      <c r="R10" s="302">
        <v>44562</v>
      </c>
      <c r="S10" s="302">
        <v>44926</v>
      </c>
      <c r="T10" s="303" t="s">
        <v>183</v>
      </c>
      <c r="U10" s="304"/>
      <c r="V10" s="305" t="s">
        <v>723</v>
      </c>
      <c r="W10" s="306" t="s">
        <v>724</v>
      </c>
      <c r="X10" s="306" t="s">
        <v>727</v>
      </c>
      <c r="Y10" s="477" t="s">
        <v>728</v>
      </c>
      <c r="Z10" s="478"/>
      <c r="AM10" s="448" t="s">
        <v>107</v>
      </c>
      <c r="AN10" s="448" t="s">
        <v>111</v>
      </c>
    </row>
    <row r="11" spans="1:40" s="446" customFormat="1" ht="263.25" customHeight="1" x14ac:dyDescent="0.2">
      <c r="A11" s="251" t="s">
        <v>527</v>
      </c>
      <c r="B11" s="289" t="s">
        <v>113</v>
      </c>
      <c r="C11" s="290" t="s">
        <v>187</v>
      </c>
      <c r="D11" s="291" t="s">
        <v>106</v>
      </c>
      <c r="E11" s="292" t="s">
        <v>1282</v>
      </c>
      <c r="F11" s="293" t="s">
        <v>740</v>
      </c>
      <c r="G11" s="275" t="s">
        <v>14</v>
      </c>
      <c r="H11" s="276" t="s">
        <v>1210</v>
      </c>
      <c r="I11" s="296">
        <v>15</v>
      </c>
      <c r="J11" s="297">
        <v>5</v>
      </c>
      <c r="K11" s="307">
        <f t="shared" si="0"/>
        <v>75</v>
      </c>
      <c r="L11" s="280" t="s">
        <v>15</v>
      </c>
      <c r="M11" s="275" t="s">
        <v>14</v>
      </c>
      <c r="N11" s="296" t="s">
        <v>122</v>
      </c>
      <c r="O11" s="100" t="s">
        <v>189</v>
      </c>
      <c r="P11" s="125" t="s">
        <v>1130</v>
      </c>
      <c r="Q11" s="301" t="s">
        <v>16</v>
      </c>
      <c r="R11" s="302">
        <v>44562</v>
      </c>
      <c r="S11" s="302">
        <v>44926</v>
      </c>
      <c r="T11" s="303" t="s">
        <v>741</v>
      </c>
      <c r="U11" s="304"/>
      <c r="V11" s="305" t="s">
        <v>723</v>
      </c>
      <c r="W11" s="306" t="s">
        <v>724</v>
      </c>
      <c r="X11" s="306" t="s">
        <v>727</v>
      </c>
      <c r="Y11" s="477" t="s">
        <v>728</v>
      </c>
      <c r="Z11" s="478"/>
      <c r="AM11" s="448" t="s">
        <v>755</v>
      </c>
      <c r="AN11" s="448" t="s">
        <v>747</v>
      </c>
    </row>
    <row r="12" spans="1:40" s="446" customFormat="1" ht="147.75" customHeight="1" x14ac:dyDescent="0.2">
      <c r="A12" s="251" t="s">
        <v>528</v>
      </c>
      <c r="B12" s="289" t="s">
        <v>113</v>
      </c>
      <c r="C12" s="290" t="s">
        <v>190</v>
      </c>
      <c r="D12" s="291" t="s">
        <v>106</v>
      </c>
      <c r="E12" s="292" t="s">
        <v>191</v>
      </c>
      <c r="F12" s="293" t="s">
        <v>713</v>
      </c>
      <c r="G12" s="294" t="s">
        <v>14</v>
      </c>
      <c r="H12" s="295" t="s">
        <v>1015</v>
      </c>
      <c r="I12" s="296">
        <v>10</v>
      </c>
      <c r="J12" s="297">
        <v>3</v>
      </c>
      <c r="K12" s="298">
        <f t="shared" si="0"/>
        <v>30</v>
      </c>
      <c r="L12" s="299" t="s">
        <v>17</v>
      </c>
      <c r="M12" s="294" t="s">
        <v>14</v>
      </c>
      <c r="N12" s="296" t="s">
        <v>122</v>
      </c>
      <c r="O12" s="111" t="s">
        <v>192</v>
      </c>
      <c r="P12" s="125" t="s">
        <v>1130</v>
      </c>
      <c r="Q12" s="301" t="s">
        <v>16</v>
      </c>
      <c r="R12" s="302">
        <v>44562</v>
      </c>
      <c r="S12" s="302">
        <v>44926</v>
      </c>
      <c r="T12" s="303" t="s">
        <v>193</v>
      </c>
      <c r="U12" s="304"/>
      <c r="V12" s="305" t="s">
        <v>723</v>
      </c>
      <c r="W12" s="306" t="s">
        <v>724</v>
      </c>
      <c r="X12" s="306" t="s">
        <v>727</v>
      </c>
      <c r="Y12" s="477" t="s">
        <v>728</v>
      </c>
      <c r="Z12" s="478"/>
      <c r="AM12" s="448" t="s">
        <v>112</v>
      </c>
      <c r="AN12" s="449" t="s">
        <v>118</v>
      </c>
    </row>
    <row r="13" spans="1:40" s="446" customFormat="1" ht="176.25" customHeight="1" thickBot="1" x14ac:dyDescent="0.25">
      <c r="A13" s="251" t="s">
        <v>529</v>
      </c>
      <c r="B13" s="289" t="s">
        <v>113</v>
      </c>
      <c r="C13" s="290" t="s">
        <v>194</v>
      </c>
      <c r="D13" s="291" t="s">
        <v>106</v>
      </c>
      <c r="E13" s="292" t="s">
        <v>743</v>
      </c>
      <c r="F13" s="293" t="s">
        <v>744</v>
      </c>
      <c r="G13" s="308" t="s">
        <v>14</v>
      </c>
      <c r="H13" s="309" t="s">
        <v>742</v>
      </c>
      <c r="I13" s="296">
        <v>10</v>
      </c>
      <c r="J13" s="297">
        <v>4</v>
      </c>
      <c r="K13" s="298">
        <f t="shared" si="0"/>
        <v>40</v>
      </c>
      <c r="L13" s="310" t="s">
        <v>21</v>
      </c>
      <c r="M13" s="308" t="s">
        <v>14</v>
      </c>
      <c r="N13" s="296" t="s">
        <v>122</v>
      </c>
      <c r="O13" s="100" t="s">
        <v>745</v>
      </c>
      <c r="P13" s="125" t="s">
        <v>1130</v>
      </c>
      <c r="Q13" s="301" t="s">
        <v>16</v>
      </c>
      <c r="R13" s="302">
        <v>44562</v>
      </c>
      <c r="S13" s="302">
        <v>44926</v>
      </c>
      <c r="T13" s="303" t="s">
        <v>746</v>
      </c>
      <c r="U13" s="304"/>
      <c r="V13" s="305" t="s">
        <v>723</v>
      </c>
      <c r="W13" s="306" t="s">
        <v>724</v>
      </c>
      <c r="X13" s="306" t="s">
        <v>727</v>
      </c>
      <c r="Y13" s="477" t="s">
        <v>728</v>
      </c>
      <c r="Z13" s="478"/>
      <c r="AM13" s="448" t="s">
        <v>106</v>
      </c>
      <c r="AN13" s="449" t="s">
        <v>119</v>
      </c>
    </row>
    <row r="14" spans="1:40" s="446" customFormat="1" ht="195" customHeight="1" x14ac:dyDescent="0.2">
      <c r="A14" s="251" t="s">
        <v>530</v>
      </c>
      <c r="B14" s="289" t="s">
        <v>747</v>
      </c>
      <c r="C14" s="311" t="s">
        <v>195</v>
      </c>
      <c r="D14" s="291" t="s">
        <v>106</v>
      </c>
      <c r="E14" s="292" t="s">
        <v>196</v>
      </c>
      <c r="F14" s="293" t="s">
        <v>197</v>
      </c>
      <c r="G14" s="275" t="s">
        <v>20</v>
      </c>
      <c r="H14" s="276" t="s">
        <v>1211</v>
      </c>
      <c r="I14" s="296">
        <v>15</v>
      </c>
      <c r="J14" s="297">
        <v>4</v>
      </c>
      <c r="K14" s="298">
        <f t="shared" si="0"/>
        <v>60</v>
      </c>
      <c r="L14" s="280" t="s">
        <v>15</v>
      </c>
      <c r="M14" s="275" t="s">
        <v>20</v>
      </c>
      <c r="N14" s="296" t="s">
        <v>122</v>
      </c>
      <c r="O14" s="100" t="s">
        <v>199</v>
      </c>
      <c r="P14" s="125" t="s">
        <v>1122</v>
      </c>
      <c r="Q14" s="301" t="s">
        <v>19</v>
      </c>
      <c r="R14" s="302">
        <v>44562</v>
      </c>
      <c r="S14" s="302">
        <v>44926</v>
      </c>
      <c r="T14" s="312" t="s">
        <v>748</v>
      </c>
      <c r="U14" s="313"/>
      <c r="V14" s="305" t="s">
        <v>723</v>
      </c>
      <c r="W14" s="306" t="s">
        <v>724</v>
      </c>
      <c r="X14" s="306" t="s">
        <v>727</v>
      </c>
      <c r="Y14" s="477" t="s">
        <v>728</v>
      </c>
      <c r="Z14" s="478"/>
      <c r="AM14" s="448" t="s">
        <v>114</v>
      </c>
      <c r="AN14" s="448" t="s">
        <v>113</v>
      </c>
    </row>
    <row r="15" spans="1:40" s="446" customFormat="1" ht="144.75" customHeight="1" x14ac:dyDescent="0.2">
      <c r="A15" s="251" t="s">
        <v>531</v>
      </c>
      <c r="B15" s="289" t="s">
        <v>747</v>
      </c>
      <c r="C15" s="290" t="s">
        <v>200</v>
      </c>
      <c r="D15" s="291" t="s">
        <v>106</v>
      </c>
      <c r="E15" s="292" t="s">
        <v>201</v>
      </c>
      <c r="F15" s="293" t="s">
        <v>749</v>
      </c>
      <c r="G15" s="294" t="s">
        <v>18</v>
      </c>
      <c r="H15" s="295" t="s">
        <v>750</v>
      </c>
      <c r="I15" s="296">
        <v>15</v>
      </c>
      <c r="J15" s="297">
        <v>4</v>
      </c>
      <c r="K15" s="298">
        <f t="shared" si="0"/>
        <v>60</v>
      </c>
      <c r="L15" s="299" t="s">
        <v>15</v>
      </c>
      <c r="M15" s="294" t="s">
        <v>18</v>
      </c>
      <c r="N15" s="296" t="s">
        <v>178</v>
      </c>
      <c r="O15" s="100" t="s">
        <v>203</v>
      </c>
      <c r="P15" s="125" t="s">
        <v>1122</v>
      </c>
      <c r="Q15" s="301" t="s">
        <v>16</v>
      </c>
      <c r="R15" s="302">
        <v>44562</v>
      </c>
      <c r="S15" s="302">
        <v>44926</v>
      </c>
      <c r="T15" s="303" t="s">
        <v>751</v>
      </c>
      <c r="U15" s="313"/>
      <c r="V15" s="305" t="s">
        <v>723</v>
      </c>
      <c r="W15" s="306" t="s">
        <v>724</v>
      </c>
      <c r="X15" s="306" t="s">
        <v>727</v>
      </c>
      <c r="Y15" s="477" t="s">
        <v>728</v>
      </c>
      <c r="Z15" s="478"/>
      <c r="AM15" s="448" t="s">
        <v>108</v>
      </c>
      <c r="AN15" s="448" t="s">
        <v>37</v>
      </c>
    </row>
    <row r="16" spans="1:40" s="446" customFormat="1" ht="168.75" customHeight="1" x14ac:dyDescent="0.2">
      <c r="A16" s="251" t="s">
        <v>532</v>
      </c>
      <c r="B16" s="289" t="s">
        <v>747</v>
      </c>
      <c r="C16" s="290" t="s">
        <v>1074</v>
      </c>
      <c r="D16" s="291" t="s">
        <v>106</v>
      </c>
      <c r="E16" s="292" t="s">
        <v>752</v>
      </c>
      <c r="F16" s="293" t="s">
        <v>205</v>
      </c>
      <c r="G16" s="294" t="s">
        <v>14</v>
      </c>
      <c r="H16" s="295" t="s">
        <v>1212</v>
      </c>
      <c r="I16" s="296">
        <v>20</v>
      </c>
      <c r="J16" s="297">
        <v>4</v>
      </c>
      <c r="K16" s="298">
        <f t="shared" si="0"/>
        <v>80</v>
      </c>
      <c r="L16" s="299" t="s">
        <v>22</v>
      </c>
      <c r="M16" s="294" t="s">
        <v>20</v>
      </c>
      <c r="N16" s="296" t="s">
        <v>122</v>
      </c>
      <c r="O16" s="100" t="s">
        <v>206</v>
      </c>
      <c r="P16" s="125" t="s">
        <v>753</v>
      </c>
      <c r="Q16" s="301" t="s">
        <v>207</v>
      </c>
      <c r="R16" s="302">
        <v>44562</v>
      </c>
      <c r="S16" s="302">
        <v>44926</v>
      </c>
      <c r="T16" s="303" t="s">
        <v>1075</v>
      </c>
      <c r="U16" s="313"/>
      <c r="V16" s="305" t="s">
        <v>723</v>
      </c>
      <c r="W16" s="306" t="s">
        <v>724</v>
      </c>
      <c r="X16" s="306" t="s">
        <v>727</v>
      </c>
      <c r="Y16" s="477" t="s">
        <v>728</v>
      </c>
      <c r="Z16" s="478"/>
      <c r="AM16" s="448" t="s">
        <v>115</v>
      </c>
      <c r="AN16" s="448" t="s">
        <v>120</v>
      </c>
    </row>
    <row r="17" spans="1:40" s="446" customFormat="1" ht="186.75" customHeight="1" x14ac:dyDescent="0.2">
      <c r="A17" s="251" t="s">
        <v>533</v>
      </c>
      <c r="B17" s="289" t="s">
        <v>747</v>
      </c>
      <c r="C17" s="290" t="s">
        <v>208</v>
      </c>
      <c r="D17" s="291" t="s">
        <v>209</v>
      </c>
      <c r="E17" s="292" t="s">
        <v>210</v>
      </c>
      <c r="F17" s="293" t="s">
        <v>211</v>
      </c>
      <c r="G17" s="294" t="s">
        <v>14</v>
      </c>
      <c r="H17" s="295" t="s">
        <v>1213</v>
      </c>
      <c r="I17" s="296">
        <v>15</v>
      </c>
      <c r="J17" s="297">
        <v>4</v>
      </c>
      <c r="K17" s="298">
        <f t="shared" si="0"/>
        <v>60</v>
      </c>
      <c r="L17" s="299" t="s">
        <v>15</v>
      </c>
      <c r="M17" s="294" t="s">
        <v>14</v>
      </c>
      <c r="N17" s="296" t="s">
        <v>122</v>
      </c>
      <c r="O17" s="100" t="s">
        <v>1214</v>
      </c>
      <c r="P17" s="125" t="s">
        <v>1123</v>
      </c>
      <c r="Q17" s="301" t="s">
        <v>16</v>
      </c>
      <c r="R17" s="302">
        <v>44562</v>
      </c>
      <c r="S17" s="302">
        <v>44926</v>
      </c>
      <c r="T17" s="303" t="s">
        <v>1215</v>
      </c>
      <c r="U17" s="313"/>
      <c r="V17" s="305" t="s">
        <v>723</v>
      </c>
      <c r="W17" s="306" t="s">
        <v>724</v>
      </c>
      <c r="X17" s="306" t="s">
        <v>727</v>
      </c>
      <c r="Y17" s="477" t="s">
        <v>728</v>
      </c>
      <c r="Z17" s="478"/>
      <c r="AM17" s="448" t="s">
        <v>902</v>
      </c>
      <c r="AN17" s="448" t="s">
        <v>25</v>
      </c>
    </row>
    <row r="18" spans="1:40" s="446" customFormat="1" ht="120" customHeight="1" thickBot="1" x14ac:dyDescent="0.25">
      <c r="A18" s="251" t="s">
        <v>534</v>
      </c>
      <c r="B18" s="289" t="s">
        <v>747</v>
      </c>
      <c r="C18" s="290" t="s">
        <v>754</v>
      </c>
      <c r="D18" s="291" t="s">
        <v>755</v>
      </c>
      <c r="E18" s="292" t="s">
        <v>756</v>
      </c>
      <c r="F18" s="293" t="s">
        <v>213</v>
      </c>
      <c r="G18" s="308" t="s">
        <v>14</v>
      </c>
      <c r="H18" s="309" t="s">
        <v>1028</v>
      </c>
      <c r="I18" s="296">
        <v>5</v>
      </c>
      <c r="J18" s="297">
        <v>2</v>
      </c>
      <c r="K18" s="298">
        <f t="shared" si="0"/>
        <v>10</v>
      </c>
      <c r="L18" s="310" t="s">
        <v>17</v>
      </c>
      <c r="M18" s="308" t="s">
        <v>14</v>
      </c>
      <c r="N18" s="296" t="s">
        <v>122</v>
      </c>
      <c r="O18" s="100" t="s">
        <v>1102</v>
      </c>
      <c r="P18" s="125" t="s">
        <v>215</v>
      </c>
      <c r="Q18" s="301" t="s">
        <v>19</v>
      </c>
      <c r="R18" s="302">
        <v>44562</v>
      </c>
      <c r="S18" s="302">
        <v>44926</v>
      </c>
      <c r="T18" s="303" t="s">
        <v>1158</v>
      </c>
      <c r="U18" s="313"/>
      <c r="V18" s="305" t="s">
        <v>723</v>
      </c>
      <c r="W18" s="306" t="s">
        <v>724</v>
      </c>
      <c r="X18" s="306" t="s">
        <v>727</v>
      </c>
      <c r="Y18" s="477" t="s">
        <v>728</v>
      </c>
      <c r="Z18" s="478"/>
      <c r="AM18" s="448" t="s">
        <v>23</v>
      </c>
      <c r="AN18" s="448" t="s">
        <v>30</v>
      </c>
    </row>
    <row r="19" spans="1:40" s="446" customFormat="1" ht="177.75" customHeight="1" x14ac:dyDescent="0.2">
      <c r="A19" s="251" t="s">
        <v>535</v>
      </c>
      <c r="B19" s="289" t="s">
        <v>119</v>
      </c>
      <c r="C19" s="314" t="s">
        <v>216</v>
      </c>
      <c r="D19" s="291" t="s">
        <v>106</v>
      </c>
      <c r="E19" s="292" t="s">
        <v>757</v>
      </c>
      <c r="F19" s="293" t="s">
        <v>758</v>
      </c>
      <c r="G19" s="275" t="s">
        <v>14</v>
      </c>
      <c r="H19" s="276" t="s">
        <v>759</v>
      </c>
      <c r="I19" s="296">
        <v>15</v>
      </c>
      <c r="J19" s="297">
        <v>5</v>
      </c>
      <c r="K19" s="298">
        <f t="shared" si="0"/>
        <v>75</v>
      </c>
      <c r="L19" s="280" t="s">
        <v>15</v>
      </c>
      <c r="M19" s="275" t="s">
        <v>14</v>
      </c>
      <c r="N19" s="296" t="s">
        <v>122</v>
      </c>
      <c r="O19" s="125" t="s">
        <v>1216</v>
      </c>
      <c r="P19" s="300" t="s">
        <v>760</v>
      </c>
      <c r="Q19" s="301" t="s">
        <v>218</v>
      </c>
      <c r="R19" s="302">
        <v>44562</v>
      </c>
      <c r="S19" s="302">
        <v>44926</v>
      </c>
      <c r="T19" s="303" t="s">
        <v>1157</v>
      </c>
      <c r="U19" s="304"/>
      <c r="V19" s="305" t="s">
        <v>723</v>
      </c>
      <c r="W19" s="306" t="s">
        <v>724</v>
      </c>
      <c r="X19" s="306" t="s">
        <v>727</v>
      </c>
      <c r="Y19" s="477" t="s">
        <v>728</v>
      </c>
      <c r="Z19" s="478"/>
      <c r="AM19" s="448" t="s">
        <v>137</v>
      </c>
      <c r="AN19" s="448" t="s">
        <v>877</v>
      </c>
    </row>
    <row r="20" spans="1:40" s="446" customFormat="1" ht="173.25" customHeight="1" x14ac:dyDescent="0.2">
      <c r="A20" s="251" t="s">
        <v>536</v>
      </c>
      <c r="B20" s="289" t="s">
        <v>119</v>
      </c>
      <c r="C20" s="314" t="s">
        <v>219</v>
      </c>
      <c r="D20" s="291" t="s">
        <v>106</v>
      </c>
      <c r="E20" s="292" t="s">
        <v>761</v>
      </c>
      <c r="F20" s="293" t="s">
        <v>220</v>
      </c>
      <c r="G20" s="294" t="s">
        <v>18</v>
      </c>
      <c r="H20" s="295" t="s">
        <v>762</v>
      </c>
      <c r="I20" s="296">
        <v>20</v>
      </c>
      <c r="J20" s="297">
        <v>5</v>
      </c>
      <c r="K20" s="298">
        <f t="shared" si="0"/>
        <v>100</v>
      </c>
      <c r="L20" s="299" t="s">
        <v>22</v>
      </c>
      <c r="M20" s="294" t="s">
        <v>26</v>
      </c>
      <c r="N20" s="296" t="s">
        <v>123</v>
      </c>
      <c r="O20" s="125" t="s">
        <v>763</v>
      </c>
      <c r="P20" s="300" t="s">
        <v>760</v>
      </c>
      <c r="Q20" s="301" t="s">
        <v>218</v>
      </c>
      <c r="R20" s="302">
        <v>44562</v>
      </c>
      <c r="S20" s="302">
        <v>44926</v>
      </c>
      <c r="T20" s="303" t="s">
        <v>764</v>
      </c>
      <c r="U20" s="304"/>
      <c r="V20" s="305" t="s">
        <v>723</v>
      </c>
      <c r="W20" s="306" t="s">
        <v>724</v>
      </c>
      <c r="X20" s="306" t="s">
        <v>727</v>
      </c>
      <c r="Y20" s="477" t="s">
        <v>728</v>
      </c>
      <c r="Z20" s="478"/>
      <c r="AM20" s="447" t="s">
        <v>116</v>
      </c>
      <c r="AN20" s="448" t="s">
        <v>105</v>
      </c>
    </row>
    <row r="21" spans="1:40" s="446" customFormat="1" ht="158.25" customHeight="1" x14ac:dyDescent="0.2">
      <c r="A21" s="251" t="s">
        <v>537</v>
      </c>
      <c r="B21" s="289" t="s">
        <v>119</v>
      </c>
      <c r="C21" s="314" t="s">
        <v>222</v>
      </c>
      <c r="D21" s="291" t="s">
        <v>106</v>
      </c>
      <c r="E21" s="292" t="s">
        <v>767</v>
      </c>
      <c r="F21" s="293" t="s">
        <v>223</v>
      </c>
      <c r="G21" s="294" t="s">
        <v>18</v>
      </c>
      <c r="H21" s="295" t="s">
        <v>765</v>
      </c>
      <c r="I21" s="296">
        <v>20</v>
      </c>
      <c r="J21" s="297">
        <v>5</v>
      </c>
      <c r="K21" s="298">
        <f t="shared" si="0"/>
        <v>100</v>
      </c>
      <c r="L21" s="299" t="s">
        <v>22</v>
      </c>
      <c r="M21" s="294" t="s">
        <v>26</v>
      </c>
      <c r="N21" s="296" t="s">
        <v>123</v>
      </c>
      <c r="O21" s="125" t="s">
        <v>766</v>
      </c>
      <c r="P21" s="125" t="s">
        <v>1124</v>
      </c>
      <c r="Q21" s="301" t="s">
        <v>218</v>
      </c>
      <c r="R21" s="302">
        <v>44562</v>
      </c>
      <c r="S21" s="302">
        <v>44926</v>
      </c>
      <c r="T21" s="303" t="s">
        <v>764</v>
      </c>
      <c r="U21" s="304"/>
      <c r="V21" s="305" t="s">
        <v>723</v>
      </c>
      <c r="W21" s="306" t="s">
        <v>724</v>
      </c>
      <c r="X21" s="306" t="s">
        <v>727</v>
      </c>
      <c r="Y21" s="477" t="s">
        <v>728</v>
      </c>
      <c r="Z21" s="478"/>
      <c r="AM21" s="450"/>
      <c r="AN21" s="448" t="s">
        <v>164</v>
      </c>
    </row>
    <row r="22" spans="1:40" s="446" customFormat="1" ht="173.25" customHeight="1" x14ac:dyDescent="0.2">
      <c r="A22" s="251" t="s">
        <v>538</v>
      </c>
      <c r="B22" s="289" t="s">
        <v>119</v>
      </c>
      <c r="C22" s="314" t="s">
        <v>225</v>
      </c>
      <c r="D22" s="291" t="s">
        <v>106</v>
      </c>
      <c r="E22" s="292" t="s">
        <v>226</v>
      </c>
      <c r="F22" s="293" t="s">
        <v>227</v>
      </c>
      <c r="G22" s="294" t="s">
        <v>18</v>
      </c>
      <c r="H22" s="295" t="s">
        <v>768</v>
      </c>
      <c r="I22" s="296">
        <v>20</v>
      </c>
      <c r="J22" s="297">
        <v>4</v>
      </c>
      <c r="K22" s="298">
        <f t="shared" si="0"/>
        <v>80</v>
      </c>
      <c r="L22" s="299" t="s">
        <v>22</v>
      </c>
      <c r="M22" s="294" t="s">
        <v>26</v>
      </c>
      <c r="N22" s="296" t="s">
        <v>123</v>
      </c>
      <c r="O22" s="125" t="s">
        <v>769</v>
      </c>
      <c r="P22" s="300" t="s">
        <v>760</v>
      </c>
      <c r="Q22" s="301" t="s">
        <v>16</v>
      </c>
      <c r="R22" s="302">
        <v>44562</v>
      </c>
      <c r="S22" s="302">
        <v>44926</v>
      </c>
      <c r="T22" s="303" t="s">
        <v>770</v>
      </c>
      <c r="U22" s="304"/>
      <c r="V22" s="305" t="s">
        <v>723</v>
      </c>
      <c r="W22" s="306" t="s">
        <v>724</v>
      </c>
      <c r="X22" s="306" t="s">
        <v>727</v>
      </c>
      <c r="Y22" s="477" t="s">
        <v>728</v>
      </c>
      <c r="Z22" s="478"/>
      <c r="AM22" s="450" t="s">
        <v>26</v>
      </c>
      <c r="AN22" s="449" t="s">
        <v>135</v>
      </c>
    </row>
    <row r="23" spans="1:40" s="446" customFormat="1" ht="168" customHeight="1" thickBot="1" x14ac:dyDescent="0.25">
      <c r="A23" s="251" t="s">
        <v>539</v>
      </c>
      <c r="B23" s="289" t="s">
        <v>119</v>
      </c>
      <c r="C23" s="290" t="s">
        <v>771</v>
      </c>
      <c r="D23" s="291" t="s">
        <v>106</v>
      </c>
      <c r="E23" s="292" t="s">
        <v>1148</v>
      </c>
      <c r="F23" s="293" t="s">
        <v>773</v>
      </c>
      <c r="G23" s="308" t="s">
        <v>14</v>
      </c>
      <c r="H23" s="309" t="s">
        <v>1155</v>
      </c>
      <c r="I23" s="296">
        <v>10</v>
      </c>
      <c r="J23" s="297">
        <v>4</v>
      </c>
      <c r="K23" s="298">
        <f t="shared" si="0"/>
        <v>40</v>
      </c>
      <c r="L23" s="310" t="s">
        <v>21</v>
      </c>
      <c r="M23" s="308" t="s">
        <v>14</v>
      </c>
      <c r="N23" s="296" t="s">
        <v>122</v>
      </c>
      <c r="O23" s="100" t="s">
        <v>1217</v>
      </c>
      <c r="P23" s="125" t="s">
        <v>1125</v>
      </c>
      <c r="Q23" s="301" t="s">
        <v>16</v>
      </c>
      <c r="R23" s="302">
        <v>44562</v>
      </c>
      <c r="S23" s="302">
        <v>44926</v>
      </c>
      <c r="T23" s="303" t="s">
        <v>772</v>
      </c>
      <c r="U23" s="304"/>
      <c r="V23" s="305" t="s">
        <v>723</v>
      </c>
      <c r="W23" s="306" t="s">
        <v>724</v>
      </c>
      <c r="X23" s="306" t="s">
        <v>727</v>
      </c>
      <c r="Y23" s="477" t="s">
        <v>728</v>
      </c>
      <c r="Z23" s="478"/>
      <c r="AM23" s="450" t="s">
        <v>18</v>
      </c>
      <c r="AN23" s="449" t="s">
        <v>40</v>
      </c>
    </row>
    <row r="24" spans="1:40" s="446" customFormat="1" ht="243" customHeight="1" thickBot="1" x14ac:dyDescent="0.25">
      <c r="A24" s="251" t="s">
        <v>540</v>
      </c>
      <c r="B24" s="289" t="s">
        <v>24</v>
      </c>
      <c r="C24" s="291" t="s">
        <v>230</v>
      </c>
      <c r="D24" s="291" t="s">
        <v>106</v>
      </c>
      <c r="E24" s="292" t="s">
        <v>774</v>
      </c>
      <c r="F24" s="293" t="s">
        <v>231</v>
      </c>
      <c r="G24" s="315" t="s">
        <v>14</v>
      </c>
      <c r="H24" s="316" t="s">
        <v>1218</v>
      </c>
      <c r="I24" s="296">
        <v>15</v>
      </c>
      <c r="J24" s="297">
        <v>5</v>
      </c>
      <c r="K24" s="298">
        <f t="shared" si="0"/>
        <v>75</v>
      </c>
      <c r="L24" s="317" t="s">
        <v>15</v>
      </c>
      <c r="M24" s="315" t="s">
        <v>14</v>
      </c>
      <c r="N24" s="296" t="s">
        <v>122</v>
      </c>
      <c r="O24" s="111" t="s">
        <v>1219</v>
      </c>
      <c r="P24" s="300" t="s">
        <v>232</v>
      </c>
      <c r="Q24" s="111" t="s">
        <v>16</v>
      </c>
      <c r="R24" s="302">
        <v>44562</v>
      </c>
      <c r="S24" s="302">
        <v>44926</v>
      </c>
      <c r="T24" s="303" t="s">
        <v>775</v>
      </c>
      <c r="U24" s="304"/>
      <c r="V24" s="305" t="s">
        <v>723</v>
      </c>
      <c r="W24" s="306" t="s">
        <v>724</v>
      </c>
      <c r="X24" s="306" t="s">
        <v>727</v>
      </c>
      <c r="Y24" s="477" t="s">
        <v>728</v>
      </c>
      <c r="Z24" s="478"/>
      <c r="AM24" s="450" t="s">
        <v>20</v>
      </c>
    </row>
    <row r="25" spans="1:40" s="446" customFormat="1" ht="222" customHeight="1" thickBot="1" x14ac:dyDescent="0.25">
      <c r="A25" s="251" t="s">
        <v>541</v>
      </c>
      <c r="B25" s="289" t="s">
        <v>135</v>
      </c>
      <c r="C25" s="318" t="s">
        <v>233</v>
      </c>
      <c r="D25" s="291" t="s">
        <v>108</v>
      </c>
      <c r="E25" s="292" t="s">
        <v>776</v>
      </c>
      <c r="F25" s="293" t="s">
        <v>777</v>
      </c>
      <c r="G25" s="315" t="s">
        <v>14</v>
      </c>
      <c r="H25" s="316" t="s">
        <v>1151</v>
      </c>
      <c r="I25" s="296">
        <v>10</v>
      </c>
      <c r="J25" s="297">
        <v>5</v>
      </c>
      <c r="K25" s="298">
        <f t="shared" si="0"/>
        <v>50</v>
      </c>
      <c r="L25" s="317" t="s">
        <v>21</v>
      </c>
      <c r="M25" s="315" t="s">
        <v>14</v>
      </c>
      <c r="N25" s="296" t="s">
        <v>122</v>
      </c>
      <c r="O25" s="100" t="s">
        <v>1103</v>
      </c>
      <c r="P25" s="125" t="s">
        <v>1126</v>
      </c>
      <c r="Q25" s="301" t="s">
        <v>16</v>
      </c>
      <c r="R25" s="302">
        <v>44562</v>
      </c>
      <c r="S25" s="302">
        <v>44926</v>
      </c>
      <c r="T25" s="303" t="s">
        <v>1004</v>
      </c>
      <c r="U25" s="319"/>
      <c r="V25" s="305" t="s">
        <v>723</v>
      </c>
      <c r="W25" s="306" t="s">
        <v>724</v>
      </c>
      <c r="X25" s="306" t="s">
        <v>727</v>
      </c>
      <c r="Y25" s="477" t="s">
        <v>728</v>
      </c>
      <c r="Z25" s="478"/>
      <c r="AM25" s="450" t="s">
        <v>14</v>
      </c>
      <c r="AN25" s="450" t="s">
        <v>26</v>
      </c>
    </row>
    <row r="26" spans="1:40" s="446" customFormat="1" ht="78.75" customHeight="1" x14ac:dyDescent="0.2">
      <c r="A26" s="251" t="s">
        <v>542</v>
      </c>
      <c r="B26" s="289" t="s">
        <v>164</v>
      </c>
      <c r="C26" s="290" t="s">
        <v>701</v>
      </c>
      <c r="D26" s="291" t="s">
        <v>106</v>
      </c>
      <c r="E26" s="292" t="s">
        <v>778</v>
      </c>
      <c r="F26" s="293" t="s">
        <v>781</v>
      </c>
      <c r="G26" s="275" t="s">
        <v>20</v>
      </c>
      <c r="H26" s="276" t="s">
        <v>779</v>
      </c>
      <c r="I26" s="320">
        <v>15</v>
      </c>
      <c r="J26" s="102">
        <v>4</v>
      </c>
      <c r="K26" s="307">
        <f>+I26*J26</f>
        <v>60</v>
      </c>
      <c r="L26" s="280" t="s">
        <v>15</v>
      </c>
      <c r="M26" s="275" t="s">
        <v>20</v>
      </c>
      <c r="N26" s="296" t="s">
        <v>122</v>
      </c>
      <c r="O26" s="100" t="s">
        <v>780</v>
      </c>
      <c r="P26" s="300" t="s">
        <v>234</v>
      </c>
      <c r="Q26" s="301" t="s">
        <v>16</v>
      </c>
      <c r="R26" s="302">
        <v>44562</v>
      </c>
      <c r="S26" s="302">
        <v>44926</v>
      </c>
      <c r="T26" s="321" t="s">
        <v>235</v>
      </c>
      <c r="U26" s="304"/>
      <c r="V26" s="305" t="s">
        <v>723</v>
      </c>
      <c r="W26" s="306" t="s">
        <v>724</v>
      </c>
      <c r="X26" s="306" t="s">
        <v>727</v>
      </c>
      <c r="Y26" s="477" t="s">
        <v>728</v>
      </c>
      <c r="Z26" s="478"/>
      <c r="AM26" s="450" t="s">
        <v>22</v>
      </c>
      <c r="AN26" s="450" t="s">
        <v>18</v>
      </c>
    </row>
    <row r="27" spans="1:40" s="446" customFormat="1" ht="120" customHeight="1" x14ac:dyDescent="0.2">
      <c r="A27" s="251" t="s">
        <v>543</v>
      </c>
      <c r="B27" s="289" t="s">
        <v>164</v>
      </c>
      <c r="C27" s="290" t="s">
        <v>782</v>
      </c>
      <c r="D27" s="291" t="s">
        <v>106</v>
      </c>
      <c r="E27" s="292" t="s">
        <v>783</v>
      </c>
      <c r="F27" s="293" t="s">
        <v>784</v>
      </c>
      <c r="G27" s="294" t="s">
        <v>18</v>
      </c>
      <c r="H27" s="295" t="s">
        <v>785</v>
      </c>
      <c r="I27" s="320">
        <v>10</v>
      </c>
      <c r="J27" s="102">
        <v>4</v>
      </c>
      <c r="K27" s="307">
        <f>+I27*J27</f>
        <v>40</v>
      </c>
      <c r="L27" s="299" t="s">
        <v>21</v>
      </c>
      <c r="M27" s="294" t="s">
        <v>20</v>
      </c>
      <c r="N27" s="296" t="s">
        <v>122</v>
      </c>
      <c r="O27" s="100" t="s">
        <v>786</v>
      </c>
      <c r="P27" s="300" t="s">
        <v>234</v>
      </c>
      <c r="Q27" s="301" t="s">
        <v>16</v>
      </c>
      <c r="R27" s="302">
        <v>44562</v>
      </c>
      <c r="S27" s="302">
        <v>44926</v>
      </c>
      <c r="T27" s="321" t="s">
        <v>787</v>
      </c>
      <c r="U27" s="304"/>
      <c r="V27" s="305" t="s">
        <v>723</v>
      </c>
      <c r="W27" s="306" t="s">
        <v>724</v>
      </c>
      <c r="X27" s="306" t="s">
        <v>727</v>
      </c>
      <c r="Y27" s="477" t="s">
        <v>728</v>
      </c>
      <c r="Z27" s="478"/>
      <c r="AM27" s="450" t="s">
        <v>15</v>
      </c>
      <c r="AN27" s="450" t="s">
        <v>20</v>
      </c>
    </row>
    <row r="28" spans="1:40" s="446" customFormat="1" ht="117" customHeight="1" thickBot="1" x14ac:dyDescent="0.25">
      <c r="A28" s="251" t="s">
        <v>544</v>
      </c>
      <c r="B28" s="289" t="s">
        <v>164</v>
      </c>
      <c r="C28" s="290" t="s">
        <v>238</v>
      </c>
      <c r="D28" s="291" t="s">
        <v>106</v>
      </c>
      <c r="E28" s="292" t="s">
        <v>703</v>
      </c>
      <c r="F28" s="293" t="s">
        <v>239</v>
      </c>
      <c r="G28" s="308" t="s">
        <v>14</v>
      </c>
      <c r="H28" s="309" t="s">
        <v>1220</v>
      </c>
      <c r="I28" s="320">
        <v>15</v>
      </c>
      <c r="J28" s="102">
        <v>2</v>
      </c>
      <c r="K28" s="307">
        <v>30</v>
      </c>
      <c r="L28" s="310" t="s">
        <v>17</v>
      </c>
      <c r="M28" s="308" t="s">
        <v>14</v>
      </c>
      <c r="N28" s="296" t="s">
        <v>122</v>
      </c>
      <c r="O28" s="100" t="s">
        <v>1104</v>
      </c>
      <c r="P28" s="300" t="s">
        <v>234</v>
      </c>
      <c r="Q28" s="301" t="s">
        <v>218</v>
      </c>
      <c r="R28" s="302">
        <v>44562</v>
      </c>
      <c r="S28" s="302">
        <v>44926</v>
      </c>
      <c r="T28" s="321" t="s">
        <v>241</v>
      </c>
      <c r="U28" s="304"/>
      <c r="V28" s="305" t="s">
        <v>723</v>
      </c>
      <c r="W28" s="306" t="s">
        <v>724</v>
      </c>
      <c r="X28" s="306" t="s">
        <v>727</v>
      </c>
      <c r="Y28" s="477" t="s">
        <v>728</v>
      </c>
      <c r="Z28" s="478"/>
      <c r="AM28" s="450" t="s">
        <v>21</v>
      </c>
      <c r="AN28" s="450" t="s">
        <v>14</v>
      </c>
    </row>
    <row r="29" spans="1:40" s="446" customFormat="1" ht="183" customHeight="1" x14ac:dyDescent="0.2">
      <c r="A29" s="251" t="s">
        <v>545</v>
      </c>
      <c r="B29" s="289" t="s">
        <v>25</v>
      </c>
      <c r="C29" s="290" t="s">
        <v>790</v>
      </c>
      <c r="D29" s="291" t="s">
        <v>106</v>
      </c>
      <c r="E29" s="292" t="s">
        <v>1221</v>
      </c>
      <c r="F29" s="293" t="s">
        <v>788</v>
      </c>
      <c r="G29" s="275" t="s">
        <v>18</v>
      </c>
      <c r="H29" s="276" t="s">
        <v>1070</v>
      </c>
      <c r="I29" s="296">
        <v>15</v>
      </c>
      <c r="J29" s="297">
        <v>3</v>
      </c>
      <c r="K29" s="298">
        <f t="shared" ref="K29:K35" si="1">+I29*J29</f>
        <v>45</v>
      </c>
      <c r="L29" s="280" t="s">
        <v>21</v>
      </c>
      <c r="M29" s="275" t="s">
        <v>20</v>
      </c>
      <c r="N29" s="296" t="s">
        <v>122</v>
      </c>
      <c r="O29" s="111" t="s">
        <v>244</v>
      </c>
      <c r="P29" s="125" t="s">
        <v>258</v>
      </c>
      <c r="Q29" s="125" t="s">
        <v>16</v>
      </c>
      <c r="R29" s="302">
        <v>44562</v>
      </c>
      <c r="S29" s="302">
        <v>44926</v>
      </c>
      <c r="T29" s="303" t="s">
        <v>789</v>
      </c>
      <c r="U29" s="304"/>
      <c r="V29" s="305" t="s">
        <v>723</v>
      </c>
      <c r="W29" s="306" t="s">
        <v>724</v>
      </c>
      <c r="X29" s="306" t="s">
        <v>727</v>
      </c>
      <c r="Y29" s="477" t="s">
        <v>728</v>
      </c>
      <c r="Z29" s="478"/>
      <c r="AM29" s="450" t="s">
        <v>17</v>
      </c>
    </row>
    <row r="30" spans="1:40" s="446" customFormat="1" ht="155.25" customHeight="1" x14ac:dyDescent="0.2">
      <c r="A30" s="251" t="s">
        <v>546</v>
      </c>
      <c r="B30" s="289" t="s">
        <v>25</v>
      </c>
      <c r="C30" s="314" t="s">
        <v>791</v>
      </c>
      <c r="D30" s="291" t="s">
        <v>23</v>
      </c>
      <c r="E30" s="292" t="s">
        <v>792</v>
      </c>
      <c r="F30" s="293" t="s">
        <v>246</v>
      </c>
      <c r="G30" s="294" t="s">
        <v>18</v>
      </c>
      <c r="H30" s="295" t="s">
        <v>793</v>
      </c>
      <c r="I30" s="296">
        <v>15</v>
      </c>
      <c r="J30" s="297">
        <v>5</v>
      </c>
      <c r="K30" s="298">
        <f t="shared" si="1"/>
        <v>75</v>
      </c>
      <c r="L30" s="299" t="s">
        <v>15</v>
      </c>
      <c r="M30" s="294" t="s">
        <v>18</v>
      </c>
      <c r="N30" s="296" t="s">
        <v>178</v>
      </c>
      <c r="O30" s="100" t="s">
        <v>794</v>
      </c>
      <c r="P30" s="125" t="s">
        <v>258</v>
      </c>
      <c r="Q30" s="300" t="s">
        <v>16</v>
      </c>
      <c r="R30" s="302">
        <v>44562</v>
      </c>
      <c r="S30" s="302">
        <v>44926</v>
      </c>
      <c r="T30" s="303" t="s">
        <v>1158</v>
      </c>
      <c r="U30" s="304"/>
      <c r="V30" s="305" t="s">
        <v>723</v>
      </c>
      <c r="W30" s="306" t="s">
        <v>724</v>
      </c>
      <c r="X30" s="306" t="s">
        <v>727</v>
      </c>
      <c r="Y30" s="477" t="s">
        <v>728</v>
      </c>
      <c r="Z30" s="478"/>
    </row>
    <row r="31" spans="1:40" s="446" customFormat="1" ht="159" customHeight="1" x14ac:dyDescent="0.2">
      <c r="A31" s="251" t="s">
        <v>547</v>
      </c>
      <c r="B31" s="289" t="s">
        <v>25</v>
      </c>
      <c r="C31" s="314" t="s">
        <v>795</v>
      </c>
      <c r="D31" s="291" t="s">
        <v>106</v>
      </c>
      <c r="E31" s="292" t="s">
        <v>796</v>
      </c>
      <c r="F31" s="293" t="s">
        <v>249</v>
      </c>
      <c r="G31" s="294" t="s">
        <v>14</v>
      </c>
      <c r="H31" s="295" t="s">
        <v>797</v>
      </c>
      <c r="I31" s="296">
        <v>15</v>
      </c>
      <c r="J31" s="297">
        <v>4</v>
      </c>
      <c r="K31" s="298">
        <f t="shared" si="1"/>
        <v>60</v>
      </c>
      <c r="L31" s="299" t="s">
        <v>15</v>
      </c>
      <c r="M31" s="294" t="s">
        <v>14</v>
      </c>
      <c r="N31" s="296" t="s">
        <v>122</v>
      </c>
      <c r="O31" s="100" t="s">
        <v>1105</v>
      </c>
      <c r="P31" s="125" t="s">
        <v>258</v>
      </c>
      <c r="Q31" s="300" t="s">
        <v>16</v>
      </c>
      <c r="R31" s="302">
        <v>44562</v>
      </c>
      <c r="S31" s="302">
        <v>44926</v>
      </c>
      <c r="T31" s="303" t="s">
        <v>798</v>
      </c>
      <c r="U31" s="304"/>
      <c r="V31" s="305" t="s">
        <v>723</v>
      </c>
      <c r="W31" s="306" t="s">
        <v>724</v>
      </c>
      <c r="X31" s="306" t="s">
        <v>727</v>
      </c>
      <c r="Y31" s="477" t="s">
        <v>728</v>
      </c>
      <c r="Z31" s="478"/>
    </row>
    <row r="32" spans="1:40" s="446" customFormat="1" ht="226.5" customHeight="1" x14ac:dyDescent="0.2">
      <c r="A32" s="251" t="s">
        <v>548</v>
      </c>
      <c r="B32" s="289" t="s">
        <v>25</v>
      </c>
      <c r="C32" s="290" t="s">
        <v>250</v>
      </c>
      <c r="D32" s="291" t="s">
        <v>106</v>
      </c>
      <c r="E32" s="292" t="s">
        <v>251</v>
      </c>
      <c r="F32" s="293" t="s">
        <v>252</v>
      </c>
      <c r="G32" s="294" t="s">
        <v>20</v>
      </c>
      <c r="H32" s="295" t="s">
        <v>799</v>
      </c>
      <c r="I32" s="296">
        <v>15</v>
      </c>
      <c r="J32" s="297">
        <v>5</v>
      </c>
      <c r="K32" s="298">
        <f t="shared" si="1"/>
        <v>75</v>
      </c>
      <c r="L32" s="299" t="s">
        <v>15</v>
      </c>
      <c r="M32" s="294" t="s">
        <v>20</v>
      </c>
      <c r="N32" s="296" t="s">
        <v>122</v>
      </c>
      <c r="O32" s="100" t="s">
        <v>800</v>
      </c>
      <c r="P32" s="125" t="s">
        <v>258</v>
      </c>
      <c r="Q32" s="300" t="s">
        <v>16</v>
      </c>
      <c r="R32" s="302">
        <v>44562</v>
      </c>
      <c r="S32" s="302">
        <v>44926</v>
      </c>
      <c r="T32" s="303" t="s">
        <v>801</v>
      </c>
      <c r="U32" s="304"/>
      <c r="V32" s="305" t="s">
        <v>723</v>
      </c>
      <c r="W32" s="306" t="s">
        <v>724</v>
      </c>
      <c r="X32" s="306" t="s">
        <v>727</v>
      </c>
      <c r="Y32" s="477" t="s">
        <v>728</v>
      </c>
      <c r="Z32" s="478"/>
    </row>
    <row r="33" spans="1:26" s="446" customFormat="1" ht="168.75" customHeight="1" x14ac:dyDescent="0.2">
      <c r="A33" s="251" t="s">
        <v>549</v>
      </c>
      <c r="B33" s="289" t="s">
        <v>25</v>
      </c>
      <c r="C33" s="290" t="s">
        <v>802</v>
      </c>
      <c r="D33" s="291" t="s">
        <v>106</v>
      </c>
      <c r="E33" s="292" t="s">
        <v>253</v>
      </c>
      <c r="F33" s="293" t="s">
        <v>803</v>
      </c>
      <c r="G33" s="294" t="s">
        <v>20</v>
      </c>
      <c r="H33" s="295" t="s">
        <v>1023</v>
      </c>
      <c r="I33" s="296">
        <v>20</v>
      </c>
      <c r="J33" s="297">
        <v>5</v>
      </c>
      <c r="K33" s="298">
        <f t="shared" si="1"/>
        <v>100</v>
      </c>
      <c r="L33" s="299" t="s">
        <v>22</v>
      </c>
      <c r="M33" s="294" t="s">
        <v>18</v>
      </c>
      <c r="N33" s="296" t="s">
        <v>178</v>
      </c>
      <c r="O33" s="100" t="s">
        <v>804</v>
      </c>
      <c r="P33" s="125" t="s">
        <v>258</v>
      </c>
      <c r="Q33" s="300" t="s">
        <v>16</v>
      </c>
      <c r="R33" s="302">
        <v>44562</v>
      </c>
      <c r="S33" s="302">
        <v>44926</v>
      </c>
      <c r="T33" s="303" t="s">
        <v>1222</v>
      </c>
      <c r="U33" s="304"/>
      <c r="V33" s="305" t="s">
        <v>723</v>
      </c>
      <c r="W33" s="306" t="s">
        <v>724</v>
      </c>
      <c r="X33" s="306" t="s">
        <v>727</v>
      </c>
      <c r="Y33" s="477" t="s">
        <v>728</v>
      </c>
      <c r="Z33" s="478"/>
    </row>
    <row r="34" spans="1:26" s="446" customFormat="1" ht="154.5" customHeight="1" x14ac:dyDescent="0.2">
      <c r="A34" s="251" t="s">
        <v>550</v>
      </c>
      <c r="B34" s="289" t="s">
        <v>25</v>
      </c>
      <c r="C34" s="290" t="s">
        <v>254</v>
      </c>
      <c r="D34" s="291" t="s">
        <v>106</v>
      </c>
      <c r="E34" s="292" t="s">
        <v>255</v>
      </c>
      <c r="F34" s="293" t="s">
        <v>805</v>
      </c>
      <c r="G34" s="294" t="s">
        <v>26</v>
      </c>
      <c r="H34" s="295" t="s">
        <v>1024</v>
      </c>
      <c r="I34" s="296">
        <v>20</v>
      </c>
      <c r="J34" s="297">
        <v>5</v>
      </c>
      <c r="K34" s="298">
        <f t="shared" si="1"/>
        <v>100</v>
      </c>
      <c r="L34" s="299" t="s">
        <v>22</v>
      </c>
      <c r="M34" s="294" t="s">
        <v>26</v>
      </c>
      <c r="N34" s="296" t="s">
        <v>123</v>
      </c>
      <c r="O34" s="100" t="s">
        <v>806</v>
      </c>
      <c r="P34" s="125" t="s">
        <v>258</v>
      </c>
      <c r="Q34" s="300" t="s">
        <v>16</v>
      </c>
      <c r="R34" s="302">
        <v>44562</v>
      </c>
      <c r="S34" s="302">
        <v>44926</v>
      </c>
      <c r="T34" s="303" t="s">
        <v>807</v>
      </c>
      <c r="U34" s="304"/>
      <c r="V34" s="305" t="s">
        <v>723</v>
      </c>
      <c r="W34" s="306" t="s">
        <v>724</v>
      </c>
      <c r="X34" s="306" t="s">
        <v>727</v>
      </c>
      <c r="Y34" s="477" t="s">
        <v>728</v>
      </c>
      <c r="Z34" s="478"/>
    </row>
    <row r="35" spans="1:26" s="446" customFormat="1" ht="157.5" customHeight="1" thickBot="1" x14ac:dyDescent="0.25">
      <c r="A35" s="251" t="s">
        <v>551</v>
      </c>
      <c r="B35" s="289" t="s">
        <v>25</v>
      </c>
      <c r="C35" s="290" t="s">
        <v>256</v>
      </c>
      <c r="D35" s="291" t="s">
        <v>106</v>
      </c>
      <c r="E35" s="292" t="s">
        <v>808</v>
      </c>
      <c r="F35" s="293" t="s">
        <v>257</v>
      </c>
      <c r="G35" s="308" t="s">
        <v>26</v>
      </c>
      <c r="H35" s="309" t="s">
        <v>1025</v>
      </c>
      <c r="I35" s="296">
        <v>15</v>
      </c>
      <c r="J35" s="297">
        <v>5</v>
      </c>
      <c r="K35" s="298">
        <f t="shared" si="1"/>
        <v>75</v>
      </c>
      <c r="L35" s="310" t="s">
        <v>15</v>
      </c>
      <c r="M35" s="308" t="s">
        <v>26</v>
      </c>
      <c r="N35" s="296" t="s">
        <v>123</v>
      </c>
      <c r="O35" s="100" t="s">
        <v>809</v>
      </c>
      <c r="P35" s="125" t="s">
        <v>258</v>
      </c>
      <c r="Q35" s="125" t="s">
        <v>259</v>
      </c>
      <c r="R35" s="302">
        <v>44562</v>
      </c>
      <c r="S35" s="302">
        <v>44926</v>
      </c>
      <c r="T35" s="303" t="s">
        <v>260</v>
      </c>
      <c r="U35" s="304"/>
      <c r="V35" s="305" t="s">
        <v>723</v>
      </c>
      <c r="W35" s="306" t="s">
        <v>724</v>
      </c>
      <c r="X35" s="306" t="s">
        <v>727</v>
      </c>
      <c r="Y35" s="477" t="s">
        <v>728</v>
      </c>
      <c r="Z35" s="478"/>
    </row>
    <row r="36" spans="1:26" s="446" customFormat="1" ht="234" customHeight="1" x14ac:dyDescent="0.2">
      <c r="A36" s="251" t="s">
        <v>552</v>
      </c>
      <c r="B36" s="289" t="s">
        <v>118</v>
      </c>
      <c r="C36" s="314" t="s">
        <v>261</v>
      </c>
      <c r="D36" s="291" t="s">
        <v>106</v>
      </c>
      <c r="E36" s="292" t="s">
        <v>810</v>
      </c>
      <c r="F36" s="293" t="s">
        <v>1223</v>
      </c>
      <c r="G36" s="275" t="s">
        <v>14</v>
      </c>
      <c r="H36" s="276" t="s">
        <v>1224</v>
      </c>
      <c r="I36" s="296">
        <v>10</v>
      </c>
      <c r="J36" s="297">
        <v>4</v>
      </c>
      <c r="K36" s="298">
        <v>40</v>
      </c>
      <c r="L36" s="280" t="s">
        <v>21</v>
      </c>
      <c r="M36" s="275" t="s">
        <v>14</v>
      </c>
      <c r="N36" s="296" t="s">
        <v>122</v>
      </c>
      <c r="O36" s="100" t="s">
        <v>1106</v>
      </c>
      <c r="P36" s="125" t="s">
        <v>1127</v>
      </c>
      <c r="Q36" s="301" t="s">
        <v>16</v>
      </c>
      <c r="R36" s="302">
        <v>44562</v>
      </c>
      <c r="S36" s="302">
        <v>44926</v>
      </c>
      <c r="T36" s="303" t="s">
        <v>263</v>
      </c>
      <c r="U36" s="319"/>
      <c r="V36" s="305" t="s">
        <v>723</v>
      </c>
      <c r="W36" s="306" t="s">
        <v>724</v>
      </c>
      <c r="X36" s="306" t="s">
        <v>727</v>
      </c>
      <c r="Y36" s="477" t="s">
        <v>728</v>
      </c>
      <c r="Z36" s="478"/>
    </row>
    <row r="37" spans="1:26" s="446" customFormat="1" ht="253.5" customHeight="1" x14ac:dyDescent="0.2">
      <c r="A37" s="251" t="s">
        <v>553</v>
      </c>
      <c r="B37" s="289" t="s">
        <v>118</v>
      </c>
      <c r="C37" s="314" t="s">
        <v>264</v>
      </c>
      <c r="D37" s="291" t="s">
        <v>106</v>
      </c>
      <c r="E37" s="292" t="s">
        <v>812</v>
      </c>
      <c r="F37" s="293" t="s">
        <v>811</v>
      </c>
      <c r="G37" s="294" t="s">
        <v>14</v>
      </c>
      <c r="H37" s="295" t="s">
        <v>1016</v>
      </c>
      <c r="I37" s="296">
        <v>10</v>
      </c>
      <c r="J37" s="297">
        <v>4</v>
      </c>
      <c r="K37" s="298">
        <v>40</v>
      </c>
      <c r="L37" s="299" t="s">
        <v>21</v>
      </c>
      <c r="M37" s="294" t="s">
        <v>14</v>
      </c>
      <c r="N37" s="296" t="s">
        <v>122</v>
      </c>
      <c r="O37" s="100" t="s">
        <v>1225</v>
      </c>
      <c r="P37" s="125" t="s">
        <v>1127</v>
      </c>
      <c r="Q37" s="301" t="s">
        <v>16</v>
      </c>
      <c r="R37" s="302">
        <v>44562</v>
      </c>
      <c r="S37" s="302">
        <v>44926</v>
      </c>
      <c r="T37" s="303" t="s">
        <v>813</v>
      </c>
      <c r="U37" s="319"/>
      <c r="V37" s="305" t="s">
        <v>723</v>
      </c>
      <c r="W37" s="306" t="s">
        <v>724</v>
      </c>
      <c r="X37" s="306" t="s">
        <v>727</v>
      </c>
      <c r="Y37" s="477" t="s">
        <v>728</v>
      </c>
      <c r="Z37" s="478"/>
    </row>
    <row r="38" spans="1:26" s="446" customFormat="1" ht="71.25" x14ac:dyDescent="0.2">
      <c r="A38" s="251" t="s">
        <v>554</v>
      </c>
      <c r="B38" s="289" t="s">
        <v>118</v>
      </c>
      <c r="C38" s="314" t="s">
        <v>265</v>
      </c>
      <c r="D38" s="291" t="s">
        <v>106</v>
      </c>
      <c r="E38" s="292" t="s">
        <v>814</v>
      </c>
      <c r="F38" s="293" t="s">
        <v>815</v>
      </c>
      <c r="G38" s="294" t="s">
        <v>14</v>
      </c>
      <c r="H38" s="295" t="s">
        <v>266</v>
      </c>
      <c r="I38" s="296">
        <v>15</v>
      </c>
      <c r="J38" s="297">
        <v>4</v>
      </c>
      <c r="K38" s="298">
        <v>60</v>
      </c>
      <c r="L38" s="299" t="s">
        <v>15</v>
      </c>
      <c r="M38" s="294" t="s">
        <v>14</v>
      </c>
      <c r="N38" s="296" t="s">
        <v>122</v>
      </c>
      <c r="O38" s="100" t="s">
        <v>1107</v>
      </c>
      <c r="P38" s="125" t="s">
        <v>1127</v>
      </c>
      <c r="Q38" s="300" t="s">
        <v>207</v>
      </c>
      <c r="R38" s="302">
        <v>44562</v>
      </c>
      <c r="S38" s="302">
        <v>44926</v>
      </c>
      <c r="T38" s="312" t="s">
        <v>816</v>
      </c>
      <c r="U38" s="319"/>
      <c r="V38" s="305" t="s">
        <v>723</v>
      </c>
      <c r="W38" s="306" t="s">
        <v>724</v>
      </c>
      <c r="X38" s="306" t="s">
        <v>727</v>
      </c>
      <c r="Y38" s="477" t="s">
        <v>728</v>
      </c>
      <c r="Z38" s="478"/>
    </row>
    <row r="39" spans="1:26" s="446" customFormat="1" ht="98.25" customHeight="1" x14ac:dyDescent="0.2">
      <c r="A39" s="251" t="s">
        <v>555</v>
      </c>
      <c r="B39" s="289" t="s">
        <v>118</v>
      </c>
      <c r="C39" s="314" t="s">
        <v>267</v>
      </c>
      <c r="D39" s="291" t="s">
        <v>106</v>
      </c>
      <c r="E39" s="292" t="s">
        <v>268</v>
      </c>
      <c r="F39" s="293" t="s">
        <v>269</v>
      </c>
      <c r="G39" s="294" t="s">
        <v>14</v>
      </c>
      <c r="H39" s="295" t="s">
        <v>270</v>
      </c>
      <c r="I39" s="296">
        <v>5</v>
      </c>
      <c r="J39" s="297">
        <v>4</v>
      </c>
      <c r="K39" s="298">
        <v>20</v>
      </c>
      <c r="L39" s="299" t="s">
        <v>17</v>
      </c>
      <c r="M39" s="294" t="s">
        <v>14</v>
      </c>
      <c r="N39" s="296" t="s">
        <v>122</v>
      </c>
      <c r="O39" s="100" t="s">
        <v>1226</v>
      </c>
      <c r="P39" s="125" t="s">
        <v>1128</v>
      </c>
      <c r="Q39" s="301" t="s">
        <v>16</v>
      </c>
      <c r="R39" s="302">
        <v>44562</v>
      </c>
      <c r="S39" s="302">
        <v>44926</v>
      </c>
      <c r="T39" s="303" t="s">
        <v>1027</v>
      </c>
      <c r="U39" s="319"/>
      <c r="V39" s="305" t="s">
        <v>723</v>
      </c>
      <c r="W39" s="306" t="s">
        <v>724</v>
      </c>
      <c r="X39" s="306" t="s">
        <v>727</v>
      </c>
      <c r="Y39" s="477" t="s">
        <v>728</v>
      </c>
      <c r="Z39" s="478"/>
    </row>
    <row r="40" spans="1:26" s="446" customFormat="1" ht="108" customHeight="1" x14ac:dyDescent="0.2">
      <c r="A40" s="251" t="s">
        <v>556</v>
      </c>
      <c r="B40" s="289" t="s">
        <v>118</v>
      </c>
      <c r="C40" s="314" t="s">
        <v>271</v>
      </c>
      <c r="D40" s="291" t="s">
        <v>23</v>
      </c>
      <c r="E40" s="292" t="s">
        <v>817</v>
      </c>
      <c r="F40" s="293" t="s">
        <v>818</v>
      </c>
      <c r="G40" s="322" t="s">
        <v>18</v>
      </c>
      <c r="H40" s="323" t="s">
        <v>272</v>
      </c>
      <c r="I40" s="296">
        <v>15</v>
      </c>
      <c r="J40" s="297">
        <v>4</v>
      </c>
      <c r="K40" s="298">
        <v>60</v>
      </c>
      <c r="L40" s="324" t="s">
        <v>15</v>
      </c>
      <c r="M40" s="322" t="s">
        <v>18</v>
      </c>
      <c r="N40" s="296" t="s">
        <v>178</v>
      </c>
      <c r="O40" s="100" t="s">
        <v>273</v>
      </c>
      <c r="P40" s="125" t="s">
        <v>1127</v>
      </c>
      <c r="Q40" s="300" t="s">
        <v>16</v>
      </c>
      <c r="R40" s="302">
        <v>44562</v>
      </c>
      <c r="S40" s="302">
        <v>44926</v>
      </c>
      <c r="T40" s="303" t="s">
        <v>819</v>
      </c>
      <c r="U40" s="325"/>
      <c r="V40" s="326" t="s">
        <v>723</v>
      </c>
      <c r="W40" s="327" t="s">
        <v>724</v>
      </c>
      <c r="X40" s="327" t="s">
        <v>727</v>
      </c>
      <c r="Y40" s="477" t="s">
        <v>728</v>
      </c>
      <c r="Z40" s="478"/>
    </row>
    <row r="41" spans="1:26" s="446" customFormat="1" ht="225.75" customHeight="1" x14ac:dyDescent="0.2">
      <c r="A41" s="251" t="s">
        <v>557</v>
      </c>
      <c r="B41" s="289" t="s">
        <v>118</v>
      </c>
      <c r="C41" s="314" t="s">
        <v>1055</v>
      </c>
      <c r="D41" s="291" t="s">
        <v>106</v>
      </c>
      <c r="E41" s="292" t="s">
        <v>1227</v>
      </c>
      <c r="F41" s="293" t="s">
        <v>1049</v>
      </c>
      <c r="G41" s="294" t="s">
        <v>14</v>
      </c>
      <c r="H41" s="295" t="s">
        <v>1228</v>
      </c>
      <c r="I41" s="296">
        <v>15</v>
      </c>
      <c r="J41" s="297">
        <v>5</v>
      </c>
      <c r="K41" s="298">
        <f>I41*J41</f>
        <v>75</v>
      </c>
      <c r="L41" s="299" t="s">
        <v>15</v>
      </c>
      <c r="M41" s="294" t="s">
        <v>14</v>
      </c>
      <c r="N41" s="296" t="s">
        <v>122</v>
      </c>
      <c r="O41" s="100" t="s">
        <v>1229</v>
      </c>
      <c r="P41" s="125" t="s">
        <v>1127</v>
      </c>
      <c r="Q41" s="300" t="s">
        <v>282</v>
      </c>
      <c r="R41" s="302">
        <v>44562</v>
      </c>
      <c r="S41" s="302">
        <v>44926</v>
      </c>
      <c r="T41" s="303" t="s">
        <v>1230</v>
      </c>
      <c r="U41" s="319"/>
      <c r="V41" s="305" t="s">
        <v>723</v>
      </c>
      <c r="W41" s="306" t="s">
        <v>724</v>
      </c>
      <c r="X41" s="306" t="s">
        <v>727</v>
      </c>
      <c r="Y41" s="477" t="s">
        <v>728</v>
      </c>
      <c r="Z41" s="478"/>
    </row>
    <row r="42" spans="1:26" s="446" customFormat="1" ht="207" customHeight="1" x14ac:dyDescent="0.2">
      <c r="A42" s="251" t="s">
        <v>558</v>
      </c>
      <c r="B42" s="289" t="s">
        <v>118</v>
      </c>
      <c r="C42" s="314" t="s">
        <v>1056</v>
      </c>
      <c r="D42" s="291" t="s">
        <v>106</v>
      </c>
      <c r="E42" s="292" t="s">
        <v>1231</v>
      </c>
      <c r="F42" s="293" t="s">
        <v>1048</v>
      </c>
      <c r="G42" s="294" t="s">
        <v>14</v>
      </c>
      <c r="H42" s="295" t="s">
        <v>1232</v>
      </c>
      <c r="I42" s="296">
        <v>15</v>
      </c>
      <c r="J42" s="297">
        <v>5</v>
      </c>
      <c r="K42" s="298">
        <f>I42*J42</f>
        <v>75</v>
      </c>
      <c r="L42" s="299" t="s">
        <v>15</v>
      </c>
      <c r="M42" s="294" t="s">
        <v>14</v>
      </c>
      <c r="N42" s="296" t="s">
        <v>122</v>
      </c>
      <c r="O42" s="100" t="s">
        <v>1233</v>
      </c>
      <c r="P42" s="125" t="s">
        <v>1127</v>
      </c>
      <c r="Q42" s="300" t="s">
        <v>282</v>
      </c>
      <c r="R42" s="302">
        <v>44562</v>
      </c>
      <c r="S42" s="302">
        <v>44926</v>
      </c>
      <c r="T42" s="303" t="s">
        <v>1234</v>
      </c>
      <c r="U42" s="319"/>
      <c r="V42" s="305" t="s">
        <v>723</v>
      </c>
      <c r="W42" s="306" t="s">
        <v>724</v>
      </c>
      <c r="X42" s="306" t="s">
        <v>727</v>
      </c>
      <c r="Y42" s="477" t="s">
        <v>728</v>
      </c>
      <c r="Z42" s="478"/>
    </row>
    <row r="43" spans="1:26" s="446" customFormat="1" ht="181.5" customHeight="1" x14ac:dyDescent="0.2">
      <c r="A43" s="251" t="s">
        <v>559</v>
      </c>
      <c r="B43" s="289" t="s">
        <v>118</v>
      </c>
      <c r="C43" s="314" t="s">
        <v>1057</v>
      </c>
      <c r="D43" s="291" t="s">
        <v>106</v>
      </c>
      <c r="E43" s="292" t="s">
        <v>1235</v>
      </c>
      <c r="F43" s="293" t="s">
        <v>1053</v>
      </c>
      <c r="G43" s="294" t="s">
        <v>14</v>
      </c>
      <c r="H43" s="295" t="s">
        <v>1236</v>
      </c>
      <c r="I43" s="296">
        <v>10</v>
      </c>
      <c r="J43" s="297">
        <v>5</v>
      </c>
      <c r="K43" s="298">
        <f>I43*J43</f>
        <v>50</v>
      </c>
      <c r="L43" s="299" t="s">
        <v>21</v>
      </c>
      <c r="M43" s="294" t="s">
        <v>14</v>
      </c>
      <c r="N43" s="296" t="s">
        <v>122</v>
      </c>
      <c r="O43" s="100" t="s">
        <v>1237</v>
      </c>
      <c r="P43" s="125" t="s">
        <v>1127</v>
      </c>
      <c r="Q43" s="300" t="s">
        <v>282</v>
      </c>
      <c r="R43" s="302">
        <v>44562</v>
      </c>
      <c r="S43" s="302">
        <v>44926</v>
      </c>
      <c r="T43" s="303" t="s">
        <v>1234</v>
      </c>
      <c r="U43" s="319"/>
      <c r="V43" s="305" t="s">
        <v>723</v>
      </c>
      <c r="W43" s="306" t="s">
        <v>724</v>
      </c>
      <c r="X43" s="306" t="s">
        <v>727</v>
      </c>
      <c r="Y43" s="477" t="s">
        <v>728</v>
      </c>
      <c r="Z43" s="478"/>
    </row>
    <row r="44" spans="1:26" s="446" customFormat="1" ht="256.5" customHeight="1" x14ac:dyDescent="0.2">
      <c r="A44" s="251" t="s">
        <v>560</v>
      </c>
      <c r="B44" s="289" t="s">
        <v>111</v>
      </c>
      <c r="C44" s="311" t="s">
        <v>274</v>
      </c>
      <c r="D44" s="291" t="s">
        <v>107</v>
      </c>
      <c r="E44" s="292" t="s">
        <v>820</v>
      </c>
      <c r="F44" s="293" t="s">
        <v>821</v>
      </c>
      <c r="G44" s="328" t="s">
        <v>14</v>
      </c>
      <c r="H44" s="329" t="s">
        <v>822</v>
      </c>
      <c r="I44" s="296">
        <v>20</v>
      </c>
      <c r="J44" s="297">
        <v>4</v>
      </c>
      <c r="K44" s="298">
        <v>80</v>
      </c>
      <c r="L44" s="330" t="s">
        <v>22</v>
      </c>
      <c r="M44" s="328" t="s">
        <v>20</v>
      </c>
      <c r="N44" s="296" t="s">
        <v>122</v>
      </c>
      <c r="O44" s="100" t="s">
        <v>1076</v>
      </c>
      <c r="P44" s="300" t="s">
        <v>275</v>
      </c>
      <c r="Q44" s="102" t="s">
        <v>16</v>
      </c>
      <c r="R44" s="302">
        <v>44562</v>
      </c>
      <c r="S44" s="302">
        <v>44926</v>
      </c>
      <c r="T44" s="303" t="s">
        <v>1238</v>
      </c>
      <c r="U44" s="331"/>
      <c r="V44" s="332" t="s">
        <v>723</v>
      </c>
      <c r="W44" s="333" t="s">
        <v>724</v>
      </c>
      <c r="X44" s="333" t="s">
        <v>727</v>
      </c>
      <c r="Y44" s="477" t="s">
        <v>728</v>
      </c>
      <c r="Z44" s="478"/>
    </row>
    <row r="45" spans="1:26" s="446" customFormat="1" ht="238.5" customHeight="1" x14ac:dyDescent="0.2">
      <c r="A45" s="251" t="s">
        <v>561</v>
      </c>
      <c r="B45" s="289" t="s">
        <v>111</v>
      </c>
      <c r="C45" s="311" t="s">
        <v>276</v>
      </c>
      <c r="D45" s="291" t="s">
        <v>107</v>
      </c>
      <c r="E45" s="292" t="s">
        <v>277</v>
      </c>
      <c r="F45" s="293" t="s">
        <v>1069</v>
      </c>
      <c r="G45" s="294" t="s">
        <v>14</v>
      </c>
      <c r="H45" s="295" t="s">
        <v>1239</v>
      </c>
      <c r="I45" s="296">
        <v>15</v>
      </c>
      <c r="J45" s="297">
        <v>4</v>
      </c>
      <c r="K45" s="298">
        <v>60</v>
      </c>
      <c r="L45" s="299" t="s">
        <v>15</v>
      </c>
      <c r="M45" s="294" t="s">
        <v>14</v>
      </c>
      <c r="N45" s="296" t="s">
        <v>122</v>
      </c>
      <c r="O45" s="100" t="s">
        <v>1108</v>
      </c>
      <c r="P45" s="300" t="s">
        <v>275</v>
      </c>
      <c r="Q45" s="102" t="s">
        <v>16</v>
      </c>
      <c r="R45" s="302">
        <v>44562</v>
      </c>
      <c r="S45" s="302">
        <v>44926</v>
      </c>
      <c r="T45" s="303" t="s">
        <v>823</v>
      </c>
      <c r="U45" s="304"/>
      <c r="V45" s="305" t="s">
        <v>723</v>
      </c>
      <c r="W45" s="306" t="s">
        <v>724</v>
      </c>
      <c r="X45" s="306" t="s">
        <v>727</v>
      </c>
      <c r="Y45" s="477" t="s">
        <v>728</v>
      </c>
      <c r="Z45" s="478"/>
    </row>
    <row r="46" spans="1:26" s="446" customFormat="1" ht="178.5" customHeight="1" x14ac:dyDescent="0.2">
      <c r="A46" s="251" t="s">
        <v>562</v>
      </c>
      <c r="B46" s="289" t="s">
        <v>111</v>
      </c>
      <c r="C46" s="290" t="s">
        <v>1008</v>
      </c>
      <c r="D46" s="291" t="s">
        <v>106</v>
      </c>
      <c r="E46" s="292" t="s">
        <v>279</v>
      </c>
      <c r="F46" s="293" t="s">
        <v>824</v>
      </c>
      <c r="G46" s="294" t="s">
        <v>18</v>
      </c>
      <c r="H46" s="295" t="s">
        <v>1240</v>
      </c>
      <c r="I46" s="296">
        <v>15</v>
      </c>
      <c r="J46" s="297">
        <v>5</v>
      </c>
      <c r="K46" s="298">
        <v>75</v>
      </c>
      <c r="L46" s="299" t="s">
        <v>15</v>
      </c>
      <c r="M46" s="294" t="s">
        <v>18</v>
      </c>
      <c r="N46" s="296" t="s">
        <v>178</v>
      </c>
      <c r="O46" s="100" t="s">
        <v>825</v>
      </c>
      <c r="P46" s="300" t="s">
        <v>275</v>
      </c>
      <c r="Q46" s="102" t="s">
        <v>16</v>
      </c>
      <c r="R46" s="302">
        <v>44562</v>
      </c>
      <c r="S46" s="302">
        <v>44926</v>
      </c>
      <c r="T46" s="303" t="s">
        <v>826</v>
      </c>
      <c r="U46" s="304"/>
      <c r="V46" s="305" t="s">
        <v>723</v>
      </c>
      <c r="W46" s="306" t="s">
        <v>724</v>
      </c>
      <c r="X46" s="306" t="s">
        <v>727</v>
      </c>
      <c r="Y46" s="477" t="s">
        <v>728</v>
      </c>
      <c r="Z46" s="478"/>
    </row>
    <row r="47" spans="1:26" s="446" customFormat="1" ht="159.75" customHeight="1" x14ac:dyDescent="0.2">
      <c r="A47" s="251" t="s">
        <v>563</v>
      </c>
      <c r="B47" s="289" t="s">
        <v>111</v>
      </c>
      <c r="C47" s="314" t="s">
        <v>827</v>
      </c>
      <c r="D47" s="291" t="s">
        <v>107</v>
      </c>
      <c r="E47" s="334" t="s">
        <v>829</v>
      </c>
      <c r="F47" s="335" t="s">
        <v>828</v>
      </c>
      <c r="G47" s="294" t="s">
        <v>14</v>
      </c>
      <c r="H47" s="295" t="s">
        <v>1019</v>
      </c>
      <c r="I47" s="296">
        <v>10</v>
      </c>
      <c r="J47" s="297">
        <v>4</v>
      </c>
      <c r="K47" s="298">
        <v>40</v>
      </c>
      <c r="L47" s="299" t="s">
        <v>21</v>
      </c>
      <c r="M47" s="294" t="s">
        <v>14</v>
      </c>
      <c r="N47" s="296" t="s">
        <v>122</v>
      </c>
      <c r="O47" s="125" t="s">
        <v>1241</v>
      </c>
      <c r="P47" s="125" t="s">
        <v>281</v>
      </c>
      <c r="Q47" s="102" t="s">
        <v>282</v>
      </c>
      <c r="R47" s="302">
        <v>44562</v>
      </c>
      <c r="S47" s="302">
        <v>44926</v>
      </c>
      <c r="T47" s="303" t="s">
        <v>830</v>
      </c>
      <c r="U47" s="319"/>
      <c r="V47" s="305" t="s">
        <v>723</v>
      </c>
      <c r="W47" s="306" t="s">
        <v>724</v>
      </c>
      <c r="X47" s="306" t="s">
        <v>727</v>
      </c>
      <c r="Y47" s="477" t="s">
        <v>728</v>
      </c>
      <c r="Z47" s="478"/>
    </row>
    <row r="48" spans="1:26" s="446" customFormat="1" ht="240" customHeight="1" x14ac:dyDescent="0.2">
      <c r="A48" s="251" t="s">
        <v>564</v>
      </c>
      <c r="B48" s="289" t="s">
        <v>111</v>
      </c>
      <c r="C48" s="290" t="s">
        <v>831</v>
      </c>
      <c r="D48" s="291" t="s">
        <v>106</v>
      </c>
      <c r="E48" s="334" t="s">
        <v>284</v>
      </c>
      <c r="F48" s="335" t="s">
        <v>832</v>
      </c>
      <c r="G48" s="294" t="s">
        <v>14</v>
      </c>
      <c r="H48" s="295" t="s">
        <v>1020</v>
      </c>
      <c r="I48" s="296">
        <v>10</v>
      </c>
      <c r="J48" s="297">
        <v>4</v>
      </c>
      <c r="K48" s="298">
        <v>40</v>
      </c>
      <c r="L48" s="299" t="s">
        <v>21</v>
      </c>
      <c r="M48" s="294" t="s">
        <v>14</v>
      </c>
      <c r="N48" s="296" t="s">
        <v>122</v>
      </c>
      <c r="O48" s="100" t="s">
        <v>1242</v>
      </c>
      <c r="P48" s="125" t="s">
        <v>281</v>
      </c>
      <c r="Q48" s="102" t="s">
        <v>282</v>
      </c>
      <c r="R48" s="302">
        <v>44562</v>
      </c>
      <c r="S48" s="302">
        <v>44926</v>
      </c>
      <c r="T48" s="321" t="s">
        <v>833</v>
      </c>
      <c r="U48" s="304"/>
      <c r="V48" s="305" t="s">
        <v>723</v>
      </c>
      <c r="W48" s="306" t="s">
        <v>724</v>
      </c>
      <c r="X48" s="306" t="s">
        <v>727</v>
      </c>
      <c r="Y48" s="477" t="s">
        <v>728</v>
      </c>
      <c r="Z48" s="478"/>
    </row>
    <row r="49" spans="1:26" s="446" customFormat="1" ht="198.75" customHeight="1" x14ac:dyDescent="0.2">
      <c r="A49" s="251" t="s">
        <v>565</v>
      </c>
      <c r="B49" s="289" t="s">
        <v>111</v>
      </c>
      <c r="C49" s="290" t="s">
        <v>834</v>
      </c>
      <c r="D49" s="291" t="s">
        <v>106</v>
      </c>
      <c r="E49" s="292" t="s">
        <v>836</v>
      </c>
      <c r="F49" s="293" t="s">
        <v>835</v>
      </c>
      <c r="G49" s="294" t="s">
        <v>20</v>
      </c>
      <c r="H49" s="295" t="s">
        <v>1243</v>
      </c>
      <c r="I49" s="296">
        <v>15</v>
      </c>
      <c r="J49" s="297">
        <v>5</v>
      </c>
      <c r="K49" s="298">
        <v>75</v>
      </c>
      <c r="L49" s="299" t="s">
        <v>15</v>
      </c>
      <c r="M49" s="294" t="s">
        <v>20</v>
      </c>
      <c r="N49" s="296" t="s">
        <v>122</v>
      </c>
      <c r="O49" s="100" t="s">
        <v>1067</v>
      </c>
      <c r="P49" s="125" t="s">
        <v>1129</v>
      </c>
      <c r="Q49" s="102" t="s">
        <v>16</v>
      </c>
      <c r="R49" s="302">
        <v>44562</v>
      </c>
      <c r="S49" s="302">
        <v>44926</v>
      </c>
      <c r="T49" s="321" t="s">
        <v>837</v>
      </c>
      <c r="U49" s="304"/>
      <c r="V49" s="305" t="s">
        <v>723</v>
      </c>
      <c r="W49" s="306" t="s">
        <v>724</v>
      </c>
      <c r="X49" s="306" t="s">
        <v>727</v>
      </c>
      <c r="Y49" s="477" t="s">
        <v>728</v>
      </c>
      <c r="Z49" s="478"/>
    </row>
    <row r="50" spans="1:26" s="446" customFormat="1" ht="185.25" x14ac:dyDescent="0.2">
      <c r="A50" s="251" t="s">
        <v>566</v>
      </c>
      <c r="B50" s="289" t="s">
        <v>111</v>
      </c>
      <c r="C50" s="290" t="s">
        <v>1244</v>
      </c>
      <c r="D50" s="291" t="s">
        <v>106</v>
      </c>
      <c r="E50" s="292" t="s">
        <v>838</v>
      </c>
      <c r="F50" s="293" t="s">
        <v>1245</v>
      </c>
      <c r="G50" s="294" t="s">
        <v>14</v>
      </c>
      <c r="H50" s="295" t="s">
        <v>1246</v>
      </c>
      <c r="I50" s="296">
        <v>10</v>
      </c>
      <c r="J50" s="297">
        <v>4</v>
      </c>
      <c r="K50" s="298">
        <f>+I50*J50</f>
        <v>40</v>
      </c>
      <c r="L50" s="299" t="s">
        <v>21</v>
      </c>
      <c r="M50" s="294" t="s">
        <v>14</v>
      </c>
      <c r="N50" s="296" t="s">
        <v>122</v>
      </c>
      <c r="O50" s="100" t="s">
        <v>1247</v>
      </c>
      <c r="P50" s="125" t="s">
        <v>281</v>
      </c>
      <c r="Q50" s="102" t="s">
        <v>16</v>
      </c>
      <c r="R50" s="302">
        <v>44562</v>
      </c>
      <c r="S50" s="302">
        <v>44926</v>
      </c>
      <c r="T50" s="321" t="s">
        <v>839</v>
      </c>
      <c r="U50" s="319"/>
      <c r="V50" s="305" t="s">
        <v>723</v>
      </c>
      <c r="W50" s="306" t="s">
        <v>724</v>
      </c>
      <c r="X50" s="306" t="s">
        <v>727</v>
      </c>
      <c r="Y50" s="477" t="s">
        <v>728</v>
      </c>
      <c r="Z50" s="478"/>
    </row>
    <row r="51" spans="1:26" s="446" customFormat="1" ht="171" x14ac:dyDescent="0.2">
      <c r="A51" s="251" t="s">
        <v>567</v>
      </c>
      <c r="B51" s="289" t="s">
        <v>111</v>
      </c>
      <c r="C51" s="290" t="s">
        <v>840</v>
      </c>
      <c r="D51" s="291" t="s">
        <v>107</v>
      </c>
      <c r="E51" s="292" t="s">
        <v>289</v>
      </c>
      <c r="F51" s="293" t="s">
        <v>841</v>
      </c>
      <c r="G51" s="294" t="s">
        <v>14</v>
      </c>
      <c r="H51" s="295" t="s">
        <v>1248</v>
      </c>
      <c r="I51" s="320">
        <v>10</v>
      </c>
      <c r="J51" s="102">
        <v>4</v>
      </c>
      <c r="K51" s="298">
        <v>40</v>
      </c>
      <c r="L51" s="299" t="s">
        <v>21</v>
      </c>
      <c r="M51" s="294" t="s">
        <v>14</v>
      </c>
      <c r="N51" s="296" t="s">
        <v>122</v>
      </c>
      <c r="O51" s="100" t="s">
        <v>1109</v>
      </c>
      <c r="P51" s="125" t="s">
        <v>281</v>
      </c>
      <c r="Q51" s="102" t="s">
        <v>16</v>
      </c>
      <c r="R51" s="302">
        <v>44562</v>
      </c>
      <c r="S51" s="302">
        <v>44926</v>
      </c>
      <c r="T51" s="321" t="s">
        <v>842</v>
      </c>
      <c r="U51" s="319"/>
      <c r="V51" s="305" t="s">
        <v>723</v>
      </c>
      <c r="W51" s="306" t="s">
        <v>724</v>
      </c>
      <c r="X51" s="306" t="s">
        <v>727</v>
      </c>
      <c r="Y51" s="477" t="s">
        <v>728</v>
      </c>
      <c r="Z51" s="478"/>
    </row>
    <row r="52" spans="1:26" s="446" customFormat="1" ht="121.5" customHeight="1" x14ac:dyDescent="0.2">
      <c r="A52" s="251" t="s">
        <v>568</v>
      </c>
      <c r="B52" s="289" t="s">
        <v>113</v>
      </c>
      <c r="C52" s="290" t="s">
        <v>704</v>
      </c>
      <c r="D52" s="291" t="s">
        <v>106</v>
      </c>
      <c r="E52" s="292" t="s">
        <v>843</v>
      </c>
      <c r="F52" s="293" t="s">
        <v>844</v>
      </c>
      <c r="G52" s="294" t="s">
        <v>18</v>
      </c>
      <c r="H52" s="295" t="s">
        <v>1147</v>
      </c>
      <c r="I52" s="320">
        <v>15</v>
      </c>
      <c r="J52" s="102">
        <v>3</v>
      </c>
      <c r="K52" s="298">
        <f>I52*3</f>
        <v>45</v>
      </c>
      <c r="L52" s="299" t="s">
        <v>21</v>
      </c>
      <c r="M52" s="294" t="s">
        <v>20</v>
      </c>
      <c r="N52" s="296" t="s">
        <v>122</v>
      </c>
      <c r="O52" s="100" t="s">
        <v>1066</v>
      </c>
      <c r="P52" s="300" t="s">
        <v>1130</v>
      </c>
      <c r="Q52" s="301" t="s">
        <v>16</v>
      </c>
      <c r="R52" s="302">
        <v>44562</v>
      </c>
      <c r="S52" s="302">
        <v>44926</v>
      </c>
      <c r="T52" s="321" t="s">
        <v>845</v>
      </c>
      <c r="U52" s="304"/>
      <c r="V52" s="305" t="s">
        <v>723</v>
      </c>
      <c r="W52" s="306" t="s">
        <v>724</v>
      </c>
      <c r="X52" s="306" t="s">
        <v>727</v>
      </c>
      <c r="Y52" s="477" t="s">
        <v>728</v>
      </c>
      <c r="Z52" s="478"/>
    </row>
    <row r="53" spans="1:26" s="446" customFormat="1" ht="130.5" customHeight="1" x14ac:dyDescent="0.2">
      <c r="A53" s="251" t="s">
        <v>569</v>
      </c>
      <c r="B53" s="289" t="s">
        <v>111</v>
      </c>
      <c r="C53" s="290" t="s">
        <v>846</v>
      </c>
      <c r="D53" s="291" t="s">
        <v>106</v>
      </c>
      <c r="E53" s="292" t="s">
        <v>847</v>
      </c>
      <c r="F53" s="293" t="s">
        <v>848</v>
      </c>
      <c r="G53" s="294" t="s">
        <v>18</v>
      </c>
      <c r="H53" s="295" t="s">
        <v>849</v>
      </c>
      <c r="I53" s="296">
        <v>10</v>
      </c>
      <c r="J53" s="297">
        <v>4</v>
      </c>
      <c r="K53" s="298">
        <v>40</v>
      </c>
      <c r="L53" s="299" t="s">
        <v>21</v>
      </c>
      <c r="M53" s="294" t="s">
        <v>20</v>
      </c>
      <c r="N53" s="296" t="s">
        <v>122</v>
      </c>
      <c r="O53" s="100" t="s">
        <v>850</v>
      </c>
      <c r="P53" s="125" t="s">
        <v>1131</v>
      </c>
      <c r="Q53" s="100" t="s">
        <v>292</v>
      </c>
      <c r="R53" s="302">
        <v>44562</v>
      </c>
      <c r="S53" s="302">
        <v>44926</v>
      </c>
      <c r="T53" s="303" t="s">
        <v>851</v>
      </c>
      <c r="U53" s="304"/>
      <c r="V53" s="305" t="s">
        <v>723</v>
      </c>
      <c r="W53" s="306" t="s">
        <v>724</v>
      </c>
      <c r="X53" s="306" t="s">
        <v>727</v>
      </c>
      <c r="Y53" s="477" t="s">
        <v>728</v>
      </c>
      <c r="Z53" s="478"/>
    </row>
    <row r="54" spans="1:26" s="446" customFormat="1" ht="154.5" customHeight="1" x14ac:dyDescent="0.2">
      <c r="A54" s="251" t="s">
        <v>570</v>
      </c>
      <c r="B54" s="289" t="s">
        <v>111</v>
      </c>
      <c r="C54" s="290" t="s">
        <v>1077</v>
      </c>
      <c r="D54" s="291" t="s">
        <v>23</v>
      </c>
      <c r="E54" s="292" t="s">
        <v>296</v>
      </c>
      <c r="F54" s="293" t="s">
        <v>705</v>
      </c>
      <c r="G54" s="294" t="s">
        <v>18</v>
      </c>
      <c r="H54" s="295" t="s">
        <v>297</v>
      </c>
      <c r="I54" s="296">
        <v>10</v>
      </c>
      <c r="J54" s="297">
        <v>4</v>
      </c>
      <c r="K54" s="298">
        <v>40</v>
      </c>
      <c r="L54" s="299" t="s">
        <v>21</v>
      </c>
      <c r="M54" s="294" t="s">
        <v>20</v>
      </c>
      <c r="N54" s="296" t="s">
        <v>122</v>
      </c>
      <c r="O54" s="100" t="s">
        <v>1078</v>
      </c>
      <c r="P54" s="125" t="s">
        <v>275</v>
      </c>
      <c r="Q54" s="125" t="s">
        <v>16</v>
      </c>
      <c r="R54" s="302">
        <v>44562</v>
      </c>
      <c r="S54" s="302">
        <v>44926</v>
      </c>
      <c r="T54" s="303" t="s">
        <v>852</v>
      </c>
      <c r="U54" s="304"/>
      <c r="V54" s="305" t="s">
        <v>723</v>
      </c>
      <c r="W54" s="306" t="s">
        <v>724</v>
      </c>
      <c r="X54" s="306" t="s">
        <v>727</v>
      </c>
      <c r="Y54" s="477" t="s">
        <v>728</v>
      </c>
      <c r="Z54" s="478"/>
    </row>
    <row r="55" spans="1:26" s="446" customFormat="1" ht="152.25" customHeight="1" thickBot="1" x14ac:dyDescent="0.25">
      <c r="A55" s="251" t="s">
        <v>325</v>
      </c>
      <c r="B55" s="289" t="s">
        <v>111</v>
      </c>
      <c r="C55" s="290" t="s">
        <v>1064</v>
      </c>
      <c r="D55" s="291" t="s">
        <v>107</v>
      </c>
      <c r="E55" s="292" t="s">
        <v>1044</v>
      </c>
      <c r="F55" s="293" t="s">
        <v>1065</v>
      </c>
      <c r="G55" s="308" t="s">
        <v>18</v>
      </c>
      <c r="H55" s="309" t="s">
        <v>1045</v>
      </c>
      <c r="I55" s="296">
        <v>15</v>
      </c>
      <c r="J55" s="297">
        <v>4</v>
      </c>
      <c r="K55" s="298">
        <v>60</v>
      </c>
      <c r="L55" s="310" t="s">
        <v>15</v>
      </c>
      <c r="M55" s="308" t="s">
        <v>18</v>
      </c>
      <c r="N55" s="296" t="s">
        <v>178</v>
      </c>
      <c r="O55" s="336" t="s">
        <v>1046</v>
      </c>
      <c r="P55" s="125" t="s">
        <v>1132</v>
      </c>
      <c r="Q55" s="301" t="s">
        <v>298</v>
      </c>
      <c r="R55" s="302">
        <v>44562</v>
      </c>
      <c r="S55" s="302">
        <v>44926</v>
      </c>
      <c r="T55" s="303" t="s">
        <v>1205</v>
      </c>
      <c r="U55" s="304"/>
      <c r="V55" s="305" t="s">
        <v>723</v>
      </c>
      <c r="W55" s="306" t="s">
        <v>724</v>
      </c>
      <c r="X55" s="306" t="s">
        <v>727</v>
      </c>
      <c r="Y55" s="477" t="s">
        <v>728</v>
      </c>
      <c r="Z55" s="478"/>
    </row>
    <row r="56" spans="1:26" s="446" customFormat="1" ht="108.75" customHeight="1" x14ac:dyDescent="0.2">
      <c r="A56" s="251" t="s">
        <v>571</v>
      </c>
      <c r="B56" s="289" t="s">
        <v>120</v>
      </c>
      <c r="C56" s="311" t="s">
        <v>299</v>
      </c>
      <c r="D56" s="291" t="s">
        <v>106</v>
      </c>
      <c r="E56" s="292" t="s">
        <v>300</v>
      </c>
      <c r="F56" s="337" t="s">
        <v>853</v>
      </c>
      <c r="G56" s="275" t="s">
        <v>26</v>
      </c>
      <c r="H56" s="276" t="s">
        <v>854</v>
      </c>
      <c r="I56" s="296">
        <v>20</v>
      </c>
      <c r="J56" s="297">
        <v>4</v>
      </c>
      <c r="K56" s="298">
        <v>80</v>
      </c>
      <c r="L56" s="280" t="s">
        <v>22</v>
      </c>
      <c r="M56" s="275" t="s">
        <v>26</v>
      </c>
      <c r="N56" s="296" t="s">
        <v>123</v>
      </c>
      <c r="O56" s="301" t="s">
        <v>312</v>
      </c>
      <c r="P56" s="300" t="s">
        <v>425</v>
      </c>
      <c r="Q56" s="100" t="s">
        <v>292</v>
      </c>
      <c r="R56" s="302">
        <v>44562</v>
      </c>
      <c r="S56" s="302">
        <v>44926</v>
      </c>
      <c r="T56" s="312" t="s">
        <v>867</v>
      </c>
      <c r="U56" s="304"/>
      <c r="V56" s="305" t="s">
        <v>723</v>
      </c>
      <c r="W56" s="306" t="s">
        <v>724</v>
      </c>
      <c r="X56" s="306" t="s">
        <v>727</v>
      </c>
      <c r="Y56" s="477" t="s">
        <v>728</v>
      </c>
      <c r="Z56" s="478"/>
    </row>
    <row r="57" spans="1:26" s="446" customFormat="1" ht="165" customHeight="1" x14ac:dyDescent="0.2">
      <c r="A57" s="251" t="s">
        <v>572</v>
      </c>
      <c r="B57" s="289" t="s">
        <v>120</v>
      </c>
      <c r="C57" s="290" t="s">
        <v>301</v>
      </c>
      <c r="D57" s="291" t="s">
        <v>106</v>
      </c>
      <c r="E57" s="292" t="s">
        <v>302</v>
      </c>
      <c r="F57" s="337" t="s">
        <v>855</v>
      </c>
      <c r="G57" s="294" t="s">
        <v>14</v>
      </c>
      <c r="H57" s="295" t="s">
        <v>856</v>
      </c>
      <c r="I57" s="296">
        <v>15</v>
      </c>
      <c r="J57" s="297">
        <v>5</v>
      </c>
      <c r="K57" s="298">
        <f>J57*I57</f>
        <v>75</v>
      </c>
      <c r="L57" s="299" t="s">
        <v>15</v>
      </c>
      <c r="M57" s="294" t="s">
        <v>14</v>
      </c>
      <c r="N57" s="296" t="s">
        <v>122</v>
      </c>
      <c r="O57" s="100" t="s">
        <v>1110</v>
      </c>
      <c r="P57" s="300" t="s">
        <v>303</v>
      </c>
      <c r="Q57" s="100" t="s">
        <v>304</v>
      </c>
      <c r="R57" s="302">
        <v>44562</v>
      </c>
      <c r="S57" s="302">
        <v>44926</v>
      </c>
      <c r="T57" s="303" t="s">
        <v>857</v>
      </c>
      <c r="U57" s="304"/>
      <c r="V57" s="305" t="s">
        <v>723</v>
      </c>
      <c r="W57" s="306" t="s">
        <v>724</v>
      </c>
      <c r="X57" s="306" t="s">
        <v>727</v>
      </c>
      <c r="Y57" s="477" t="s">
        <v>728</v>
      </c>
      <c r="Z57" s="478"/>
    </row>
    <row r="58" spans="1:26" s="446" customFormat="1" ht="150.75" customHeight="1" x14ac:dyDescent="0.2">
      <c r="A58" s="251" t="s">
        <v>573</v>
      </c>
      <c r="B58" s="289" t="s">
        <v>120</v>
      </c>
      <c r="C58" s="290" t="s">
        <v>858</v>
      </c>
      <c r="D58" s="291" t="s">
        <v>106</v>
      </c>
      <c r="E58" s="292" t="s">
        <v>306</v>
      </c>
      <c r="F58" s="337" t="s">
        <v>859</v>
      </c>
      <c r="G58" s="294" t="s">
        <v>18</v>
      </c>
      <c r="H58" s="295" t="s">
        <v>1022</v>
      </c>
      <c r="I58" s="296">
        <v>15</v>
      </c>
      <c r="J58" s="297">
        <v>5</v>
      </c>
      <c r="K58" s="298">
        <v>75</v>
      </c>
      <c r="L58" s="299" t="s">
        <v>15</v>
      </c>
      <c r="M58" s="294" t="s">
        <v>18</v>
      </c>
      <c r="N58" s="296" t="s">
        <v>178</v>
      </c>
      <c r="O58" s="100" t="s">
        <v>307</v>
      </c>
      <c r="P58" s="300" t="s">
        <v>1133</v>
      </c>
      <c r="Q58" s="100" t="s">
        <v>304</v>
      </c>
      <c r="R58" s="302">
        <v>44562</v>
      </c>
      <c r="S58" s="302">
        <v>44926</v>
      </c>
      <c r="T58" s="312" t="s">
        <v>860</v>
      </c>
      <c r="U58" s="304"/>
      <c r="V58" s="305" t="s">
        <v>723</v>
      </c>
      <c r="W58" s="306" t="s">
        <v>724</v>
      </c>
      <c r="X58" s="306" t="s">
        <v>727</v>
      </c>
      <c r="Y58" s="477" t="s">
        <v>728</v>
      </c>
      <c r="Z58" s="478"/>
    </row>
    <row r="59" spans="1:26" s="446" customFormat="1" ht="151.5" customHeight="1" x14ac:dyDescent="0.2">
      <c r="A59" s="251" t="s">
        <v>574</v>
      </c>
      <c r="B59" s="289" t="s">
        <v>120</v>
      </c>
      <c r="C59" s="290" t="s">
        <v>308</v>
      </c>
      <c r="D59" s="291" t="s">
        <v>106</v>
      </c>
      <c r="E59" s="338" t="s">
        <v>861</v>
      </c>
      <c r="F59" s="337" t="s">
        <v>862</v>
      </c>
      <c r="G59" s="294" t="s">
        <v>20</v>
      </c>
      <c r="H59" s="295" t="s">
        <v>863</v>
      </c>
      <c r="I59" s="320">
        <v>15</v>
      </c>
      <c r="J59" s="102">
        <v>4</v>
      </c>
      <c r="K59" s="298">
        <v>60</v>
      </c>
      <c r="L59" s="299" t="s">
        <v>15</v>
      </c>
      <c r="M59" s="294" t="s">
        <v>20</v>
      </c>
      <c r="N59" s="296" t="s">
        <v>122</v>
      </c>
      <c r="O59" s="100" t="s">
        <v>864</v>
      </c>
      <c r="P59" s="300" t="s">
        <v>1133</v>
      </c>
      <c r="Q59" s="300" t="s">
        <v>282</v>
      </c>
      <c r="R59" s="302">
        <v>44562</v>
      </c>
      <c r="S59" s="302">
        <v>44926</v>
      </c>
      <c r="T59" s="321" t="s">
        <v>1158</v>
      </c>
      <c r="U59" s="304"/>
      <c r="V59" s="305" t="s">
        <v>723</v>
      </c>
      <c r="W59" s="306" t="s">
        <v>724</v>
      </c>
      <c r="X59" s="306" t="s">
        <v>727</v>
      </c>
      <c r="Y59" s="477" t="s">
        <v>728</v>
      </c>
      <c r="Z59" s="478"/>
    </row>
    <row r="60" spans="1:26" s="446" customFormat="1" ht="111.75" customHeight="1" x14ac:dyDescent="0.2">
      <c r="A60" s="251" t="s">
        <v>575</v>
      </c>
      <c r="B60" s="289" t="s">
        <v>111</v>
      </c>
      <c r="C60" s="290" t="s">
        <v>707</v>
      </c>
      <c r="D60" s="291" t="s">
        <v>23</v>
      </c>
      <c r="E60" s="334" t="s">
        <v>310</v>
      </c>
      <c r="F60" s="335" t="s">
        <v>865</v>
      </c>
      <c r="G60" s="294" t="s">
        <v>18</v>
      </c>
      <c r="H60" s="295" t="s">
        <v>866</v>
      </c>
      <c r="I60" s="320">
        <v>10</v>
      </c>
      <c r="J60" s="102">
        <v>4</v>
      </c>
      <c r="K60" s="307">
        <v>40</v>
      </c>
      <c r="L60" s="299" t="s">
        <v>21</v>
      </c>
      <c r="M60" s="294" t="s">
        <v>20</v>
      </c>
      <c r="N60" s="296" t="s">
        <v>122</v>
      </c>
      <c r="O60" s="100" t="s">
        <v>1249</v>
      </c>
      <c r="P60" s="125" t="s">
        <v>1134</v>
      </c>
      <c r="Q60" s="301" t="s">
        <v>313</v>
      </c>
      <c r="R60" s="302">
        <v>44562</v>
      </c>
      <c r="S60" s="302">
        <v>44926</v>
      </c>
      <c r="T60" s="303" t="s">
        <v>1158</v>
      </c>
      <c r="U60" s="304"/>
      <c r="V60" s="305" t="s">
        <v>723</v>
      </c>
      <c r="W60" s="306" t="s">
        <v>724</v>
      </c>
      <c r="X60" s="306" t="s">
        <v>727</v>
      </c>
      <c r="Y60" s="477" t="s">
        <v>728</v>
      </c>
      <c r="Z60" s="478"/>
    </row>
    <row r="61" spans="1:26" s="446" customFormat="1" ht="111.75" customHeight="1" x14ac:dyDescent="0.2">
      <c r="A61" s="251" t="s">
        <v>576</v>
      </c>
      <c r="B61" s="289" t="s">
        <v>25</v>
      </c>
      <c r="C61" s="290" t="s">
        <v>868</v>
      </c>
      <c r="D61" s="291" t="s">
        <v>23</v>
      </c>
      <c r="E61" s="334" t="s">
        <v>310</v>
      </c>
      <c r="F61" s="335" t="s">
        <v>869</v>
      </c>
      <c r="G61" s="294" t="s">
        <v>18</v>
      </c>
      <c r="H61" s="295" t="s">
        <v>870</v>
      </c>
      <c r="I61" s="320">
        <v>10</v>
      </c>
      <c r="J61" s="102">
        <v>4</v>
      </c>
      <c r="K61" s="307">
        <v>40</v>
      </c>
      <c r="L61" s="299" t="s">
        <v>21</v>
      </c>
      <c r="M61" s="294" t="s">
        <v>20</v>
      </c>
      <c r="N61" s="296" t="s">
        <v>122</v>
      </c>
      <c r="O61" s="301" t="s">
        <v>1079</v>
      </c>
      <c r="P61" s="125" t="s">
        <v>258</v>
      </c>
      <c r="Q61" s="301" t="s">
        <v>313</v>
      </c>
      <c r="R61" s="302">
        <v>44562</v>
      </c>
      <c r="S61" s="302">
        <v>44926</v>
      </c>
      <c r="T61" s="303" t="s">
        <v>1158</v>
      </c>
      <c r="U61" s="304"/>
      <c r="V61" s="305" t="s">
        <v>723</v>
      </c>
      <c r="W61" s="306" t="s">
        <v>724</v>
      </c>
      <c r="X61" s="306" t="s">
        <v>727</v>
      </c>
      <c r="Y61" s="477" t="s">
        <v>728</v>
      </c>
      <c r="Z61" s="478"/>
    </row>
    <row r="62" spans="1:26" s="446" customFormat="1" ht="132.75" customHeight="1" x14ac:dyDescent="0.2">
      <c r="A62" s="251" t="s">
        <v>577</v>
      </c>
      <c r="B62" s="289" t="s">
        <v>120</v>
      </c>
      <c r="C62" s="290" t="s">
        <v>315</v>
      </c>
      <c r="D62" s="291" t="s">
        <v>23</v>
      </c>
      <c r="E62" s="334" t="s">
        <v>871</v>
      </c>
      <c r="F62" s="335" t="s">
        <v>316</v>
      </c>
      <c r="G62" s="294" t="s">
        <v>18</v>
      </c>
      <c r="H62" s="295" t="s">
        <v>317</v>
      </c>
      <c r="I62" s="320">
        <v>10</v>
      </c>
      <c r="J62" s="102">
        <v>4</v>
      </c>
      <c r="K62" s="307">
        <v>40</v>
      </c>
      <c r="L62" s="299" t="s">
        <v>21</v>
      </c>
      <c r="M62" s="294" t="s">
        <v>20</v>
      </c>
      <c r="N62" s="296" t="s">
        <v>122</v>
      </c>
      <c r="O62" s="100" t="s">
        <v>1080</v>
      </c>
      <c r="P62" s="125" t="s">
        <v>1135</v>
      </c>
      <c r="Q62" s="300" t="s">
        <v>16</v>
      </c>
      <c r="R62" s="302">
        <v>44562</v>
      </c>
      <c r="S62" s="302">
        <v>44926</v>
      </c>
      <c r="T62" s="303" t="s">
        <v>1158</v>
      </c>
      <c r="U62" s="304"/>
      <c r="V62" s="305" t="s">
        <v>723</v>
      </c>
      <c r="W62" s="306" t="s">
        <v>724</v>
      </c>
      <c r="X62" s="306" t="s">
        <v>727</v>
      </c>
      <c r="Y62" s="477" t="s">
        <v>728</v>
      </c>
      <c r="Z62" s="478"/>
    </row>
    <row r="63" spans="1:26" s="446" customFormat="1" ht="129.75" customHeight="1" x14ac:dyDescent="0.2">
      <c r="A63" s="251" t="s">
        <v>578</v>
      </c>
      <c r="B63" s="289" t="s">
        <v>120</v>
      </c>
      <c r="C63" s="290" t="s">
        <v>873</v>
      </c>
      <c r="D63" s="291" t="s">
        <v>23</v>
      </c>
      <c r="E63" s="334" t="s">
        <v>319</v>
      </c>
      <c r="F63" s="335" t="s">
        <v>320</v>
      </c>
      <c r="G63" s="294" t="s">
        <v>18</v>
      </c>
      <c r="H63" s="295" t="s">
        <v>872</v>
      </c>
      <c r="I63" s="320">
        <v>10</v>
      </c>
      <c r="J63" s="102">
        <v>4</v>
      </c>
      <c r="K63" s="307">
        <v>40</v>
      </c>
      <c r="L63" s="299" t="s">
        <v>21</v>
      </c>
      <c r="M63" s="294" t="s">
        <v>20</v>
      </c>
      <c r="N63" s="296" t="s">
        <v>122</v>
      </c>
      <c r="O63" s="100" t="s">
        <v>1081</v>
      </c>
      <c r="P63" s="125" t="s">
        <v>1135</v>
      </c>
      <c r="Q63" s="300" t="s">
        <v>16</v>
      </c>
      <c r="R63" s="302">
        <v>44562</v>
      </c>
      <c r="S63" s="302">
        <v>44926</v>
      </c>
      <c r="T63" s="303" t="s">
        <v>1158</v>
      </c>
      <c r="U63" s="304"/>
      <c r="V63" s="305" t="s">
        <v>723</v>
      </c>
      <c r="W63" s="306" t="s">
        <v>724</v>
      </c>
      <c r="X63" s="306" t="s">
        <v>727</v>
      </c>
      <c r="Y63" s="477" t="s">
        <v>728</v>
      </c>
      <c r="Z63" s="478"/>
    </row>
    <row r="64" spans="1:26" s="446" customFormat="1" ht="111.75" customHeight="1" x14ac:dyDescent="0.2">
      <c r="A64" s="251" t="s">
        <v>579</v>
      </c>
      <c r="B64" s="289" t="s">
        <v>120</v>
      </c>
      <c r="C64" s="290" t="s">
        <v>322</v>
      </c>
      <c r="D64" s="291" t="s">
        <v>23</v>
      </c>
      <c r="E64" s="292" t="s">
        <v>875</v>
      </c>
      <c r="F64" s="293" t="s">
        <v>323</v>
      </c>
      <c r="G64" s="294" t="s">
        <v>18</v>
      </c>
      <c r="H64" s="295" t="s">
        <v>874</v>
      </c>
      <c r="I64" s="296">
        <v>10</v>
      </c>
      <c r="J64" s="297">
        <v>4</v>
      </c>
      <c r="K64" s="298">
        <v>40</v>
      </c>
      <c r="L64" s="299" t="s">
        <v>21</v>
      </c>
      <c r="M64" s="294" t="s">
        <v>20</v>
      </c>
      <c r="N64" s="296" t="s">
        <v>122</v>
      </c>
      <c r="O64" s="301" t="s">
        <v>312</v>
      </c>
      <c r="P64" s="125" t="s">
        <v>1135</v>
      </c>
      <c r="Q64" s="300" t="s">
        <v>16</v>
      </c>
      <c r="R64" s="302">
        <v>44562</v>
      </c>
      <c r="S64" s="302">
        <v>44926</v>
      </c>
      <c r="T64" s="303" t="s">
        <v>867</v>
      </c>
      <c r="U64" s="304"/>
      <c r="V64" s="305" t="s">
        <v>723</v>
      </c>
      <c r="W64" s="306" t="s">
        <v>724</v>
      </c>
      <c r="X64" s="306" t="s">
        <v>727</v>
      </c>
      <c r="Y64" s="477" t="s">
        <v>728</v>
      </c>
      <c r="Z64" s="478"/>
    </row>
    <row r="65" spans="1:26" s="446" customFormat="1" ht="182.25" customHeight="1" thickBot="1" x14ac:dyDescent="0.25">
      <c r="A65" s="251" t="s">
        <v>580</v>
      </c>
      <c r="B65" s="289" t="s">
        <v>120</v>
      </c>
      <c r="C65" s="290" t="s">
        <v>326</v>
      </c>
      <c r="D65" s="290" t="s">
        <v>106</v>
      </c>
      <c r="E65" s="338" t="s">
        <v>1206</v>
      </c>
      <c r="F65" s="337" t="s">
        <v>876</v>
      </c>
      <c r="G65" s="339" t="s">
        <v>14</v>
      </c>
      <c r="H65" s="323" t="s">
        <v>1250</v>
      </c>
      <c r="I65" s="320">
        <v>15</v>
      </c>
      <c r="J65" s="102">
        <v>5</v>
      </c>
      <c r="K65" s="298">
        <v>75</v>
      </c>
      <c r="L65" s="340" t="s">
        <v>15</v>
      </c>
      <c r="M65" s="339" t="s">
        <v>14</v>
      </c>
      <c r="N65" s="296" t="s">
        <v>122</v>
      </c>
      <c r="O65" s="100" t="s">
        <v>1111</v>
      </c>
      <c r="P65" s="300" t="s">
        <v>1133</v>
      </c>
      <c r="Q65" s="341" t="s">
        <v>16</v>
      </c>
      <c r="R65" s="302">
        <v>44562</v>
      </c>
      <c r="S65" s="302">
        <v>44926</v>
      </c>
      <c r="T65" s="321" t="s">
        <v>1121</v>
      </c>
      <c r="U65" s="342"/>
      <c r="V65" s="305" t="s">
        <v>723</v>
      </c>
      <c r="W65" s="306" t="s">
        <v>724</v>
      </c>
      <c r="X65" s="306" t="s">
        <v>727</v>
      </c>
      <c r="Y65" s="477" t="s">
        <v>728</v>
      </c>
      <c r="Z65" s="478"/>
    </row>
    <row r="66" spans="1:26" s="446" customFormat="1" ht="180" customHeight="1" x14ac:dyDescent="0.2">
      <c r="A66" s="251" t="s">
        <v>581</v>
      </c>
      <c r="B66" s="289" t="s">
        <v>877</v>
      </c>
      <c r="C66" s="290" t="s">
        <v>327</v>
      </c>
      <c r="D66" s="291" t="s">
        <v>106</v>
      </c>
      <c r="E66" s="292" t="s">
        <v>328</v>
      </c>
      <c r="F66" s="293" t="s">
        <v>329</v>
      </c>
      <c r="G66" s="275" t="s">
        <v>20</v>
      </c>
      <c r="H66" s="276" t="s">
        <v>1033</v>
      </c>
      <c r="I66" s="296">
        <v>15</v>
      </c>
      <c r="J66" s="297">
        <v>4</v>
      </c>
      <c r="K66" s="307">
        <v>60</v>
      </c>
      <c r="L66" s="280" t="s">
        <v>15</v>
      </c>
      <c r="M66" s="275" t="s">
        <v>20</v>
      </c>
      <c r="N66" s="296" t="s">
        <v>122</v>
      </c>
      <c r="O66" s="125" t="s">
        <v>1207</v>
      </c>
      <c r="P66" s="125" t="s">
        <v>1136</v>
      </c>
      <c r="Q66" s="301" t="s">
        <v>330</v>
      </c>
      <c r="R66" s="302">
        <v>44562</v>
      </c>
      <c r="S66" s="302">
        <v>44926</v>
      </c>
      <c r="T66" s="303" t="s">
        <v>1039</v>
      </c>
      <c r="U66" s="343"/>
      <c r="V66" s="305" t="s">
        <v>723</v>
      </c>
      <c r="W66" s="306" t="s">
        <v>724</v>
      </c>
      <c r="X66" s="306" t="s">
        <v>727</v>
      </c>
      <c r="Y66" s="477" t="s">
        <v>728</v>
      </c>
      <c r="Z66" s="478"/>
    </row>
    <row r="67" spans="1:26" s="446" customFormat="1" ht="142.5" x14ac:dyDescent="0.2">
      <c r="A67" s="251" t="s">
        <v>582</v>
      </c>
      <c r="B67" s="289" t="s">
        <v>877</v>
      </c>
      <c r="C67" s="290" t="s">
        <v>331</v>
      </c>
      <c r="D67" s="291" t="s">
        <v>106</v>
      </c>
      <c r="E67" s="292" t="s">
        <v>332</v>
      </c>
      <c r="F67" s="293" t="s">
        <v>333</v>
      </c>
      <c r="G67" s="294" t="s">
        <v>26</v>
      </c>
      <c r="H67" s="295" t="s">
        <v>1007</v>
      </c>
      <c r="I67" s="296">
        <v>20</v>
      </c>
      <c r="J67" s="297">
        <v>5</v>
      </c>
      <c r="K67" s="298">
        <v>100</v>
      </c>
      <c r="L67" s="299" t="s">
        <v>22</v>
      </c>
      <c r="M67" s="294" t="s">
        <v>26</v>
      </c>
      <c r="N67" s="296" t="s">
        <v>123</v>
      </c>
      <c r="O67" s="111" t="s">
        <v>334</v>
      </c>
      <c r="P67" s="125" t="s">
        <v>1068</v>
      </c>
      <c r="Q67" s="301" t="s">
        <v>330</v>
      </c>
      <c r="R67" s="302">
        <v>44562</v>
      </c>
      <c r="S67" s="302">
        <v>44926</v>
      </c>
      <c r="T67" s="303" t="s">
        <v>335</v>
      </c>
      <c r="U67" s="343"/>
      <c r="V67" s="305" t="s">
        <v>723</v>
      </c>
      <c r="W67" s="306" t="s">
        <v>724</v>
      </c>
      <c r="X67" s="306" t="s">
        <v>727</v>
      </c>
      <c r="Y67" s="477" t="s">
        <v>728</v>
      </c>
      <c r="Z67" s="478"/>
    </row>
    <row r="68" spans="1:26" s="446" customFormat="1" ht="111.75" customHeight="1" x14ac:dyDescent="0.2">
      <c r="A68" s="251" t="s">
        <v>583</v>
      </c>
      <c r="B68" s="289" t="s">
        <v>877</v>
      </c>
      <c r="C68" s="290" t="s">
        <v>336</v>
      </c>
      <c r="D68" s="291" t="s">
        <v>106</v>
      </c>
      <c r="E68" s="292" t="s">
        <v>337</v>
      </c>
      <c r="F68" s="293" t="s">
        <v>333</v>
      </c>
      <c r="G68" s="294" t="s">
        <v>26</v>
      </c>
      <c r="H68" s="295" t="s">
        <v>1007</v>
      </c>
      <c r="I68" s="296">
        <v>15</v>
      </c>
      <c r="J68" s="297">
        <v>5</v>
      </c>
      <c r="K68" s="298">
        <v>75</v>
      </c>
      <c r="L68" s="299" t="s">
        <v>15</v>
      </c>
      <c r="M68" s="294" t="s">
        <v>26</v>
      </c>
      <c r="N68" s="296" t="s">
        <v>123</v>
      </c>
      <c r="O68" s="111" t="s">
        <v>338</v>
      </c>
      <c r="P68" s="125" t="s">
        <v>1068</v>
      </c>
      <c r="Q68" s="301" t="s">
        <v>330</v>
      </c>
      <c r="R68" s="302">
        <v>44562</v>
      </c>
      <c r="S68" s="302">
        <v>44926</v>
      </c>
      <c r="T68" s="303" t="s">
        <v>335</v>
      </c>
      <c r="U68" s="343"/>
      <c r="V68" s="305" t="s">
        <v>723</v>
      </c>
      <c r="W68" s="306" t="s">
        <v>724</v>
      </c>
      <c r="X68" s="306" t="s">
        <v>727</v>
      </c>
      <c r="Y68" s="477" t="s">
        <v>728</v>
      </c>
      <c r="Z68" s="478"/>
    </row>
    <row r="69" spans="1:26" s="446" customFormat="1" ht="189.75" customHeight="1" x14ac:dyDescent="0.2">
      <c r="A69" s="251" t="s">
        <v>584</v>
      </c>
      <c r="B69" s="289" t="s">
        <v>877</v>
      </c>
      <c r="C69" s="290" t="s">
        <v>339</v>
      </c>
      <c r="D69" s="291" t="s">
        <v>106</v>
      </c>
      <c r="E69" s="292" t="s">
        <v>340</v>
      </c>
      <c r="F69" s="293" t="s">
        <v>341</v>
      </c>
      <c r="G69" s="294" t="s">
        <v>26</v>
      </c>
      <c r="H69" s="295" t="s">
        <v>342</v>
      </c>
      <c r="I69" s="296">
        <v>10</v>
      </c>
      <c r="J69" s="297">
        <v>5</v>
      </c>
      <c r="K69" s="298">
        <v>50</v>
      </c>
      <c r="L69" s="299" t="s">
        <v>21</v>
      </c>
      <c r="M69" s="294" t="s">
        <v>18</v>
      </c>
      <c r="N69" s="296" t="s">
        <v>178</v>
      </c>
      <c r="O69" s="111" t="s">
        <v>343</v>
      </c>
      <c r="P69" s="125" t="s">
        <v>1068</v>
      </c>
      <c r="Q69" s="301"/>
      <c r="R69" s="302">
        <v>44562</v>
      </c>
      <c r="S69" s="302">
        <v>44926</v>
      </c>
      <c r="T69" s="303" t="s">
        <v>1251</v>
      </c>
      <c r="U69" s="343"/>
      <c r="V69" s="305" t="s">
        <v>723</v>
      </c>
      <c r="W69" s="306" t="s">
        <v>724</v>
      </c>
      <c r="X69" s="306" t="s">
        <v>727</v>
      </c>
      <c r="Y69" s="477" t="s">
        <v>728</v>
      </c>
      <c r="Z69" s="478"/>
    </row>
    <row r="70" spans="1:26" s="446" customFormat="1" ht="111.75" customHeight="1" x14ac:dyDescent="0.2">
      <c r="A70" s="251" t="s">
        <v>585</v>
      </c>
      <c r="B70" s="289" t="s">
        <v>136</v>
      </c>
      <c r="C70" s="290" t="s">
        <v>344</v>
      </c>
      <c r="D70" s="291" t="s">
        <v>106</v>
      </c>
      <c r="E70" s="292" t="s">
        <v>332</v>
      </c>
      <c r="F70" s="293" t="s">
        <v>333</v>
      </c>
      <c r="G70" s="294" t="s">
        <v>18</v>
      </c>
      <c r="H70" s="295" t="s">
        <v>1152</v>
      </c>
      <c r="I70" s="296">
        <v>15</v>
      </c>
      <c r="J70" s="297">
        <v>5</v>
      </c>
      <c r="K70" s="298">
        <v>75</v>
      </c>
      <c r="L70" s="299" t="s">
        <v>15</v>
      </c>
      <c r="M70" s="294" t="s">
        <v>18</v>
      </c>
      <c r="N70" s="296" t="s">
        <v>178</v>
      </c>
      <c r="O70" s="125" t="s">
        <v>346</v>
      </c>
      <c r="P70" s="125" t="s">
        <v>1137</v>
      </c>
      <c r="Q70" s="301" t="s">
        <v>330</v>
      </c>
      <c r="R70" s="302">
        <v>44562</v>
      </c>
      <c r="S70" s="302">
        <v>44926</v>
      </c>
      <c r="T70" s="303" t="s">
        <v>347</v>
      </c>
      <c r="U70" s="343"/>
      <c r="V70" s="305" t="s">
        <v>723</v>
      </c>
      <c r="W70" s="306" t="s">
        <v>724</v>
      </c>
      <c r="X70" s="306" t="s">
        <v>727</v>
      </c>
      <c r="Y70" s="477" t="s">
        <v>728</v>
      </c>
      <c r="Z70" s="478"/>
    </row>
    <row r="71" spans="1:26" s="446" customFormat="1" ht="189.75" customHeight="1" x14ac:dyDescent="0.2">
      <c r="A71" s="251" t="s">
        <v>586</v>
      </c>
      <c r="B71" s="289" t="s">
        <v>40</v>
      </c>
      <c r="C71" s="290" t="s">
        <v>1082</v>
      </c>
      <c r="D71" s="291" t="s">
        <v>107</v>
      </c>
      <c r="E71" s="292" t="s">
        <v>878</v>
      </c>
      <c r="F71" s="293" t="s">
        <v>731</v>
      </c>
      <c r="G71" s="328" t="s">
        <v>14</v>
      </c>
      <c r="H71" s="329" t="s">
        <v>879</v>
      </c>
      <c r="I71" s="320">
        <v>15</v>
      </c>
      <c r="J71" s="102">
        <v>5</v>
      </c>
      <c r="K71" s="307">
        <f>+I71*J71</f>
        <v>75</v>
      </c>
      <c r="L71" s="330" t="s">
        <v>15</v>
      </c>
      <c r="M71" s="328" t="s">
        <v>14</v>
      </c>
      <c r="N71" s="296" t="s">
        <v>122</v>
      </c>
      <c r="O71" s="100" t="s">
        <v>1112</v>
      </c>
      <c r="P71" s="125" t="s">
        <v>1138</v>
      </c>
      <c r="Q71" s="301" t="s">
        <v>348</v>
      </c>
      <c r="R71" s="302">
        <v>44562</v>
      </c>
      <c r="S71" s="302">
        <v>44926</v>
      </c>
      <c r="T71" s="312" t="s">
        <v>1083</v>
      </c>
      <c r="U71" s="319"/>
      <c r="V71" s="305" t="s">
        <v>723</v>
      </c>
      <c r="W71" s="306" t="s">
        <v>724</v>
      </c>
      <c r="X71" s="306" t="s">
        <v>727</v>
      </c>
      <c r="Y71" s="477" t="s">
        <v>728</v>
      </c>
      <c r="Z71" s="478"/>
    </row>
    <row r="72" spans="1:26" s="446" customFormat="1" ht="135.75" customHeight="1" x14ac:dyDescent="0.2">
      <c r="A72" s="251" t="s">
        <v>587</v>
      </c>
      <c r="B72" s="289" t="s">
        <v>40</v>
      </c>
      <c r="C72" s="290" t="s">
        <v>1084</v>
      </c>
      <c r="D72" s="291" t="s">
        <v>107</v>
      </c>
      <c r="E72" s="292" t="s">
        <v>349</v>
      </c>
      <c r="F72" s="293" t="s">
        <v>350</v>
      </c>
      <c r="G72" s="294" t="s">
        <v>14</v>
      </c>
      <c r="H72" s="295" t="s">
        <v>880</v>
      </c>
      <c r="I72" s="320">
        <v>10</v>
      </c>
      <c r="J72" s="102">
        <v>5</v>
      </c>
      <c r="K72" s="307">
        <v>50</v>
      </c>
      <c r="L72" s="299" t="s">
        <v>21</v>
      </c>
      <c r="M72" s="294" t="s">
        <v>14</v>
      </c>
      <c r="N72" s="296" t="s">
        <v>122</v>
      </c>
      <c r="O72" s="100" t="s">
        <v>1252</v>
      </c>
      <c r="P72" s="300" t="s">
        <v>1139</v>
      </c>
      <c r="Q72" s="301" t="s">
        <v>16</v>
      </c>
      <c r="R72" s="302">
        <v>44562</v>
      </c>
      <c r="S72" s="302">
        <v>44926</v>
      </c>
      <c r="T72" s="321" t="s">
        <v>881</v>
      </c>
      <c r="U72" s="319"/>
      <c r="V72" s="305" t="s">
        <v>723</v>
      </c>
      <c r="W72" s="306" t="s">
        <v>724</v>
      </c>
      <c r="X72" s="306" t="s">
        <v>727</v>
      </c>
      <c r="Y72" s="477" t="s">
        <v>728</v>
      </c>
      <c r="Z72" s="478"/>
    </row>
    <row r="73" spans="1:26" s="446" customFormat="1" ht="180" customHeight="1" x14ac:dyDescent="0.2">
      <c r="A73" s="251" t="s">
        <v>588</v>
      </c>
      <c r="B73" s="289" t="s">
        <v>40</v>
      </c>
      <c r="C73" s="290" t="s">
        <v>882</v>
      </c>
      <c r="D73" s="291" t="s">
        <v>107</v>
      </c>
      <c r="E73" s="334" t="s">
        <v>352</v>
      </c>
      <c r="F73" s="293" t="s">
        <v>883</v>
      </c>
      <c r="G73" s="294" t="s">
        <v>14</v>
      </c>
      <c r="H73" s="295" t="s">
        <v>1149</v>
      </c>
      <c r="I73" s="320">
        <v>15</v>
      </c>
      <c r="J73" s="102">
        <v>5</v>
      </c>
      <c r="K73" s="307">
        <v>75</v>
      </c>
      <c r="L73" s="299" t="s">
        <v>15</v>
      </c>
      <c r="M73" s="294" t="s">
        <v>14</v>
      </c>
      <c r="N73" s="296" t="s">
        <v>122</v>
      </c>
      <c r="O73" s="100" t="s">
        <v>1085</v>
      </c>
      <c r="P73" s="125" t="s">
        <v>1138</v>
      </c>
      <c r="Q73" s="301" t="s">
        <v>348</v>
      </c>
      <c r="R73" s="302">
        <v>44562</v>
      </c>
      <c r="S73" s="302">
        <v>44926</v>
      </c>
      <c r="T73" s="321" t="s">
        <v>1253</v>
      </c>
      <c r="U73" s="304"/>
      <c r="V73" s="305" t="s">
        <v>723</v>
      </c>
      <c r="W73" s="306" t="s">
        <v>724</v>
      </c>
      <c r="X73" s="306" t="s">
        <v>727</v>
      </c>
      <c r="Y73" s="477" t="s">
        <v>728</v>
      </c>
      <c r="Z73" s="478"/>
    </row>
    <row r="74" spans="1:26" s="446" customFormat="1" ht="179.25" customHeight="1" x14ac:dyDescent="0.2">
      <c r="A74" s="251" t="s">
        <v>589</v>
      </c>
      <c r="B74" s="289" t="s">
        <v>40</v>
      </c>
      <c r="C74" s="290" t="s">
        <v>1086</v>
      </c>
      <c r="D74" s="291" t="s">
        <v>107</v>
      </c>
      <c r="E74" s="334" t="s">
        <v>353</v>
      </c>
      <c r="F74" s="293" t="s">
        <v>884</v>
      </c>
      <c r="G74" s="294" t="s">
        <v>20</v>
      </c>
      <c r="H74" s="295" t="s">
        <v>502</v>
      </c>
      <c r="I74" s="320">
        <v>15</v>
      </c>
      <c r="J74" s="102">
        <v>5</v>
      </c>
      <c r="K74" s="307">
        <v>75</v>
      </c>
      <c r="L74" s="299" t="s">
        <v>15</v>
      </c>
      <c r="M74" s="294" t="s">
        <v>20</v>
      </c>
      <c r="N74" s="296" t="s">
        <v>122</v>
      </c>
      <c r="O74" s="100" t="s">
        <v>1087</v>
      </c>
      <c r="P74" s="125" t="s">
        <v>1140</v>
      </c>
      <c r="Q74" s="301" t="s">
        <v>19</v>
      </c>
      <c r="R74" s="302">
        <v>44562</v>
      </c>
      <c r="S74" s="302">
        <v>44926</v>
      </c>
      <c r="T74" s="321" t="s">
        <v>1254</v>
      </c>
      <c r="U74" s="319"/>
      <c r="V74" s="305" t="s">
        <v>723</v>
      </c>
      <c r="W74" s="306" t="s">
        <v>724</v>
      </c>
      <c r="X74" s="306" t="s">
        <v>727</v>
      </c>
      <c r="Y74" s="477" t="s">
        <v>728</v>
      </c>
      <c r="Z74" s="478"/>
    </row>
    <row r="75" spans="1:26" s="446" customFormat="1" ht="255.75" customHeight="1" thickBot="1" x14ac:dyDescent="0.25">
      <c r="A75" s="251" t="s">
        <v>590</v>
      </c>
      <c r="B75" s="289" t="s">
        <v>40</v>
      </c>
      <c r="C75" s="290" t="s">
        <v>885</v>
      </c>
      <c r="D75" s="291" t="s">
        <v>107</v>
      </c>
      <c r="E75" s="334" t="s">
        <v>355</v>
      </c>
      <c r="F75" s="293" t="s">
        <v>356</v>
      </c>
      <c r="G75" s="308" t="s">
        <v>14</v>
      </c>
      <c r="H75" s="309" t="s">
        <v>886</v>
      </c>
      <c r="I75" s="320">
        <v>10</v>
      </c>
      <c r="J75" s="102">
        <v>5</v>
      </c>
      <c r="K75" s="307">
        <v>50</v>
      </c>
      <c r="L75" s="310" t="s">
        <v>21</v>
      </c>
      <c r="M75" s="308" t="s">
        <v>14</v>
      </c>
      <c r="N75" s="296" t="s">
        <v>122</v>
      </c>
      <c r="O75" s="100" t="s">
        <v>1255</v>
      </c>
      <c r="P75" s="125" t="s">
        <v>1141</v>
      </c>
      <c r="Q75" s="301" t="s">
        <v>282</v>
      </c>
      <c r="R75" s="302">
        <v>44562</v>
      </c>
      <c r="S75" s="302">
        <v>44926</v>
      </c>
      <c r="T75" s="321" t="s">
        <v>1256</v>
      </c>
      <c r="U75" s="343"/>
      <c r="V75" s="305" t="s">
        <v>723</v>
      </c>
      <c r="W75" s="306" t="s">
        <v>724</v>
      </c>
      <c r="X75" s="306" t="s">
        <v>727</v>
      </c>
      <c r="Y75" s="477" t="s">
        <v>728</v>
      </c>
      <c r="Z75" s="478"/>
    </row>
    <row r="76" spans="1:26" s="446" customFormat="1" ht="174.75" customHeight="1" x14ac:dyDescent="0.2">
      <c r="A76" s="251" t="s">
        <v>591</v>
      </c>
      <c r="B76" s="289" t="s">
        <v>105</v>
      </c>
      <c r="C76" s="290" t="s">
        <v>357</v>
      </c>
      <c r="D76" s="291" t="s">
        <v>108</v>
      </c>
      <c r="E76" s="292" t="s">
        <v>358</v>
      </c>
      <c r="F76" s="293" t="s">
        <v>359</v>
      </c>
      <c r="G76" s="275" t="s">
        <v>18</v>
      </c>
      <c r="H76" s="276" t="s">
        <v>887</v>
      </c>
      <c r="I76" s="296">
        <v>15</v>
      </c>
      <c r="J76" s="297">
        <v>5</v>
      </c>
      <c r="K76" s="298">
        <f>+I76*J76</f>
        <v>75</v>
      </c>
      <c r="L76" s="280" t="s">
        <v>15</v>
      </c>
      <c r="M76" s="275" t="s">
        <v>18</v>
      </c>
      <c r="N76" s="296" t="s">
        <v>178</v>
      </c>
      <c r="O76" s="100" t="s">
        <v>888</v>
      </c>
      <c r="P76" s="125" t="s">
        <v>1142</v>
      </c>
      <c r="Q76" s="301" t="s">
        <v>16</v>
      </c>
      <c r="R76" s="302">
        <v>44562</v>
      </c>
      <c r="S76" s="302">
        <v>44926</v>
      </c>
      <c r="T76" s="303" t="s">
        <v>889</v>
      </c>
      <c r="U76" s="313"/>
      <c r="V76" s="305" t="s">
        <v>723</v>
      </c>
      <c r="W76" s="306" t="s">
        <v>724</v>
      </c>
      <c r="X76" s="306" t="s">
        <v>727</v>
      </c>
      <c r="Y76" s="477" t="s">
        <v>728</v>
      </c>
      <c r="Z76" s="478"/>
    </row>
    <row r="77" spans="1:26" s="446" customFormat="1" ht="165.75" customHeight="1" x14ac:dyDescent="0.2">
      <c r="A77" s="251" t="s">
        <v>592</v>
      </c>
      <c r="B77" s="289" t="s">
        <v>105</v>
      </c>
      <c r="C77" s="290" t="s">
        <v>360</v>
      </c>
      <c r="D77" s="291" t="s">
        <v>108</v>
      </c>
      <c r="E77" s="292" t="s">
        <v>361</v>
      </c>
      <c r="F77" s="293" t="s">
        <v>362</v>
      </c>
      <c r="G77" s="294" t="s">
        <v>20</v>
      </c>
      <c r="H77" s="295" t="s">
        <v>1257</v>
      </c>
      <c r="I77" s="296">
        <v>15</v>
      </c>
      <c r="J77" s="297">
        <v>5</v>
      </c>
      <c r="K77" s="298">
        <v>75</v>
      </c>
      <c r="L77" s="299" t="s">
        <v>15</v>
      </c>
      <c r="M77" s="294" t="s">
        <v>20</v>
      </c>
      <c r="N77" s="296" t="s">
        <v>122</v>
      </c>
      <c r="O77" s="100" t="s">
        <v>1088</v>
      </c>
      <c r="P77" s="125" t="s">
        <v>1142</v>
      </c>
      <c r="Q77" s="301" t="s">
        <v>16</v>
      </c>
      <c r="R77" s="302">
        <v>44562</v>
      </c>
      <c r="S77" s="302">
        <v>44926</v>
      </c>
      <c r="T77" s="303" t="s">
        <v>1089</v>
      </c>
      <c r="U77" s="313"/>
      <c r="V77" s="305" t="s">
        <v>723</v>
      </c>
      <c r="W77" s="306" t="s">
        <v>724</v>
      </c>
      <c r="X77" s="306" t="s">
        <v>727</v>
      </c>
      <c r="Y77" s="477" t="s">
        <v>728</v>
      </c>
      <c r="Z77" s="478"/>
    </row>
    <row r="78" spans="1:26" s="446" customFormat="1" ht="291.75" customHeight="1" x14ac:dyDescent="0.2">
      <c r="A78" s="251" t="s">
        <v>593</v>
      </c>
      <c r="B78" s="289" t="s">
        <v>105</v>
      </c>
      <c r="C78" s="290" t="s">
        <v>726</v>
      </c>
      <c r="D78" s="291" t="s">
        <v>106</v>
      </c>
      <c r="E78" s="292" t="s">
        <v>891</v>
      </c>
      <c r="F78" s="293" t="s">
        <v>363</v>
      </c>
      <c r="G78" s="294" t="s">
        <v>14</v>
      </c>
      <c r="H78" s="295" t="s">
        <v>1258</v>
      </c>
      <c r="I78" s="296">
        <v>15</v>
      </c>
      <c r="J78" s="297">
        <v>5</v>
      </c>
      <c r="K78" s="298">
        <v>75</v>
      </c>
      <c r="L78" s="299" t="s">
        <v>15</v>
      </c>
      <c r="M78" s="294" t="s">
        <v>14</v>
      </c>
      <c r="N78" s="296" t="s">
        <v>122</v>
      </c>
      <c r="O78" s="100" t="s">
        <v>1259</v>
      </c>
      <c r="P78" s="125" t="s">
        <v>1143</v>
      </c>
      <c r="Q78" s="301" t="s">
        <v>16</v>
      </c>
      <c r="R78" s="302">
        <v>44562</v>
      </c>
      <c r="S78" s="302">
        <v>44926</v>
      </c>
      <c r="T78" s="303" t="s">
        <v>890</v>
      </c>
      <c r="U78" s="313"/>
      <c r="V78" s="305" t="s">
        <v>723</v>
      </c>
      <c r="W78" s="306" t="s">
        <v>724</v>
      </c>
      <c r="X78" s="306" t="s">
        <v>727</v>
      </c>
      <c r="Y78" s="477" t="s">
        <v>728</v>
      </c>
      <c r="Z78" s="478"/>
    </row>
    <row r="79" spans="1:26" s="446" customFormat="1" ht="161.25" customHeight="1" x14ac:dyDescent="0.2">
      <c r="A79" s="251" t="s">
        <v>594</v>
      </c>
      <c r="B79" s="289" t="s">
        <v>105</v>
      </c>
      <c r="C79" s="290" t="s">
        <v>364</v>
      </c>
      <c r="D79" s="291" t="s">
        <v>106</v>
      </c>
      <c r="E79" s="292" t="s">
        <v>892</v>
      </c>
      <c r="F79" s="293" t="s">
        <v>893</v>
      </c>
      <c r="G79" s="344" t="s">
        <v>18</v>
      </c>
      <c r="H79" s="295" t="s">
        <v>1005</v>
      </c>
      <c r="I79" s="296">
        <v>15</v>
      </c>
      <c r="J79" s="102">
        <v>5</v>
      </c>
      <c r="K79" s="307">
        <f>I79*5</f>
        <v>75</v>
      </c>
      <c r="L79" s="345" t="s">
        <v>15</v>
      </c>
      <c r="M79" s="344" t="s">
        <v>18</v>
      </c>
      <c r="N79" s="296" t="s">
        <v>122</v>
      </c>
      <c r="O79" s="100" t="s">
        <v>894</v>
      </c>
      <c r="P79" s="125" t="s">
        <v>1144</v>
      </c>
      <c r="Q79" s="301" t="s">
        <v>16</v>
      </c>
      <c r="R79" s="302">
        <v>44562</v>
      </c>
      <c r="S79" s="302">
        <v>44926</v>
      </c>
      <c r="T79" s="303" t="s">
        <v>1158</v>
      </c>
      <c r="U79" s="313"/>
      <c r="V79" s="305" t="s">
        <v>723</v>
      </c>
      <c r="W79" s="306" t="s">
        <v>724</v>
      </c>
      <c r="X79" s="306" t="s">
        <v>727</v>
      </c>
      <c r="Y79" s="477" t="s">
        <v>728</v>
      </c>
      <c r="Z79" s="478"/>
    </row>
    <row r="80" spans="1:26" s="446" customFormat="1" ht="137.25" customHeight="1" x14ac:dyDescent="0.2">
      <c r="A80" s="251" t="s">
        <v>595</v>
      </c>
      <c r="B80" s="289" t="s">
        <v>105</v>
      </c>
      <c r="C80" s="290" t="s">
        <v>365</v>
      </c>
      <c r="D80" s="291" t="s">
        <v>23</v>
      </c>
      <c r="E80" s="334" t="s">
        <v>895</v>
      </c>
      <c r="F80" s="335" t="s">
        <v>896</v>
      </c>
      <c r="G80" s="294" t="s">
        <v>18</v>
      </c>
      <c r="H80" s="295" t="s">
        <v>1006</v>
      </c>
      <c r="I80" s="320">
        <v>15</v>
      </c>
      <c r="J80" s="102">
        <v>5</v>
      </c>
      <c r="K80" s="307">
        <v>75</v>
      </c>
      <c r="L80" s="299" t="s">
        <v>15</v>
      </c>
      <c r="M80" s="294" t="s">
        <v>18</v>
      </c>
      <c r="N80" s="320" t="s">
        <v>178</v>
      </c>
      <c r="O80" s="100" t="s">
        <v>897</v>
      </c>
      <c r="P80" s="125" t="s">
        <v>1142</v>
      </c>
      <c r="Q80" s="301" t="s">
        <v>366</v>
      </c>
      <c r="R80" s="302">
        <v>44562</v>
      </c>
      <c r="S80" s="302">
        <v>44926</v>
      </c>
      <c r="T80" s="346" t="s">
        <v>367</v>
      </c>
      <c r="U80" s="313"/>
      <c r="V80" s="305" t="s">
        <v>723</v>
      </c>
      <c r="W80" s="306" t="s">
        <v>724</v>
      </c>
      <c r="X80" s="306" t="s">
        <v>727</v>
      </c>
      <c r="Y80" s="477" t="s">
        <v>728</v>
      </c>
      <c r="Z80" s="478"/>
    </row>
    <row r="81" spans="1:26" s="446" customFormat="1" ht="113.25" customHeight="1" thickBot="1" x14ac:dyDescent="0.25">
      <c r="A81" s="251" t="s">
        <v>596</v>
      </c>
      <c r="B81" s="289" t="s">
        <v>105</v>
      </c>
      <c r="C81" s="290" t="s">
        <v>898</v>
      </c>
      <c r="D81" s="291" t="s">
        <v>23</v>
      </c>
      <c r="E81" s="334" t="s">
        <v>369</v>
      </c>
      <c r="F81" s="335" t="s">
        <v>899</v>
      </c>
      <c r="G81" s="308" t="s">
        <v>18</v>
      </c>
      <c r="H81" s="309" t="s">
        <v>900</v>
      </c>
      <c r="I81" s="320">
        <v>15</v>
      </c>
      <c r="J81" s="102">
        <v>5</v>
      </c>
      <c r="K81" s="307">
        <v>75</v>
      </c>
      <c r="L81" s="310" t="s">
        <v>15</v>
      </c>
      <c r="M81" s="308" t="s">
        <v>18</v>
      </c>
      <c r="N81" s="320" t="s">
        <v>178</v>
      </c>
      <c r="O81" s="100" t="s">
        <v>901</v>
      </c>
      <c r="P81" s="125" t="s">
        <v>1142</v>
      </c>
      <c r="Q81" s="301" t="s">
        <v>207</v>
      </c>
      <c r="R81" s="302">
        <v>44562</v>
      </c>
      <c r="S81" s="302">
        <v>44926</v>
      </c>
      <c r="T81" s="321" t="s">
        <v>370</v>
      </c>
      <c r="U81" s="313"/>
      <c r="V81" s="305" t="s">
        <v>723</v>
      </c>
      <c r="W81" s="306" t="s">
        <v>724</v>
      </c>
      <c r="X81" s="306" t="s">
        <v>727</v>
      </c>
      <c r="Y81" s="477" t="s">
        <v>728</v>
      </c>
      <c r="Z81" s="478"/>
    </row>
    <row r="82" spans="1:26" s="446" customFormat="1" ht="99.75" customHeight="1" x14ac:dyDescent="0.2">
      <c r="A82" s="251" t="s">
        <v>597</v>
      </c>
      <c r="B82" s="289" t="s">
        <v>371</v>
      </c>
      <c r="C82" s="290" t="s">
        <v>372</v>
      </c>
      <c r="D82" s="291" t="s">
        <v>902</v>
      </c>
      <c r="E82" s="334" t="s">
        <v>373</v>
      </c>
      <c r="F82" s="335" t="s">
        <v>903</v>
      </c>
      <c r="G82" s="275" t="s">
        <v>18</v>
      </c>
      <c r="H82" s="276" t="s">
        <v>374</v>
      </c>
      <c r="I82" s="320">
        <v>15</v>
      </c>
      <c r="J82" s="102">
        <v>5</v>
      </c>
      <c r="K82" s="307">
        <v>75</v>
      </c>
      <c r="L82" s="280" t="s">
        <v>15</v>
      </c>
      <c r="M82" s="275" t="s">
        <v>18</v>
      </c>
      <c r="N82" s="320" t="s">
        <v>178</v>
      </c>
      <c r="O82" s="100" t="s">
        <v>904</v>
      </c>
      <c r="P82" s="125" t="s">
        <v>375</v>
      </c>
      <c r="Q82" s="300" t="s">
        <v>376</v>
      </c>
      <c r="R82" s="302">
        <v>44562</v>
      </c>
      <c r="S82" s="302">
        <v>44926</v>
      </c>
      <c r="T82" s="321" t="s">
        <v>1156</v>
      </c>
      <c r="U82" s="304"/>
      <c r="V82" s="305" t="s">
        <v>723</v>
      </c>
      <c r="W82" s="306" t="s">
        <v>724</v>
      </c>
      <c r="X82" s="306" t="s">
        <v>727</v>
      </c>
      <c r="Y82" s="477" t="s">
        <v>728</v>
      </c>
      <c r="Z82" s="478"/>
    </row>
    <row r="83" spans="1:26" s="446" customFormat="1" ht="130.5" customHeight="1" x14ac:dyDescent="0.2">
      <c r="A83" s="251" t="s">
        <v>598</v>
      </c>
      <c r="B83" s="289" t="s">
        <v>377</v>
      </c>
      <c r="C83" s="290" t="s">
        <v>379</v>
      </c>
      <c r="D83" s="291" t="s">
        <v>902</v>
      </c>
      <c r="E83" s="334" t="s">
        <v>905</v>
      </c>
      <c r="F83" s="335" t="s">
        <v>380</v>
      </c>
      <c r="G83" s="294" t="s">
        <v>18</v>
      </c>
      <c r="H83" s="295" t="s">
        <v>381</v>
      </c>
      <c r="I83" s="320">
        <v>15</v>
      </c>
      <c r="J83" s="102">
        <v>4</v>
      </c>
      <c r="K83" s="307">
        <v>60</v>
      </c>
      <c r="L83" s="299" t="s">
        <v>15</v>
      </c>
      <c r="M83" s="294" t="s">
        <v>18</v>
      </c>
      <c r="N83" s="320" t="s">
        <v>178</v>
      </c>
      <c r="O83" s="100" t="s">
        <v>906</v>
      </c>
      <c r="P83" s="125" t="s">
        <v>378</v>
      </c>
      <c r="Q83" s="300" t="s">
        <v>313</v>
      </c>
      <c r="R83" s="302">
        <v>44562</v>
      </c>
      <c r="S83" s="302">
        <v>44926</v>
      </c>
      <c r="T83" s="321" t="s">
        <v>1156</v>
      </c>
      <c r="U83" s="304"/>
      <c r="V83" s="305" t="s">
        <v>723</v>
      </c>
      <c r="W83" s="306" t="s">
        <v>724</v>
      </c>
      <c r="X83" s="306" t="s">
        <v>727</v>
      </c>
      <c r="Y83" s="477" t="s">
        <v>728</v>
      </c>
      <c r="Z83" s="478"/>
    </row>
    <row r="84" spans="1:26" s="446" customFormat="1" ht="169.5" customHeight="1" x14ac:dyDescent="0.2">
      <c r="A84" s="251" t="s">
        <v>599</v>
      </c>
      <c r="B84" s="289" t="s">
        <v>382</v>
      </c>
      <c r="C84" s="290" t="s">
        <v>383</v>
      </c>
      <c r="D84" s="291" t="s">
        <v>902</v>
      </c>
      <c r="E84" s="334" t="s">
        <v>908</v>
      </c>
      <c r="F84" s="335" t="s">
        <v>907</v>
      </c>
      <c r="G84" s="294" t="s">
        <v>18</v>
      </c>
      <c r="H84" s="295" t="s">
        <v>384</v>
      </c>
      <c r="I84" s="320">
        <v>15</v>
      </c>
      <c r="J84" s="102">
        <v>5</v>
      </c>
      <c r="K84" s="307">
        <v>75</v>
      </c>
      <c r="L84" s="299" t="s">
        <v>15</v>
      </c>
      <c r="M84" s="294" t="s">
        <v>18</v>
      </c>
      <c r="N84" s="320" t="s">
        <v>178</v>
      </c>
      <c r="O84" s="100" t="s">
        <v>909</v>
      </c>
      <c r="P84" s="125" t="s">
        <v>385</v>
      </c>
      <c r="Q84" s="300" t="s">
        <v>313</v>
      </c>
      <c r="R84" s="302">
        <v>44562</v>
      </c>
      <c r="S84" s="302">
        <v>44926</v>
      </c>
      <c r="T84" s="321" t="s">
        <v>1156</v>
      </c>
      <c r="U84" s="304"/>
      <c r="V84" s="305" t="s">
        <v>723</v>
      </c>
      <c r="W84" s="306" t="s">
        <v>724</v>
      </c>
      <c r="X84" s="306" t="s">
        <v>727</v>
      </c>
      <c r="Y84" s="477" t="s">
        <v>728</v>
      </c>
      <c r="Z84" s="478"/>
    </row>
    <row r="85" spans="1:26" s="446" customFormat="1" ht="155.25" customHeight="1" x14ac:dyDescent="0.2">
      <c r="A85" s="251" t="s">
        <v>600</v>
      </c>
      <c r="B85" s="289" t="s">
        <v>377</v>
      </c>
      <c r="C85" s="290" t="s">
        <v>386</v>
      </c>
      <c r="D85" s="291" t="s">
        <v>902</v>
      </c>
      <c r="E85" s="334" t="s">
        <v>910</v>
      </c>
      <c r="F85" s="335" t="s">
        <v>387</v>
      </c>
      <c r="G85" s="294" t="s">
        <v>18</v>
      </c>
      <c r="H85" s="295" t="s">
        <v>388</v>
      </c>
      <c r="I85" s="320">
        <v>15</v>
      </c>
      <c r="J85" s="102">
        <v>3</v>
      </c>
      <c r="K85" s="307">
        <f>I85*J85</f>
        <v>45</v>
      </c>
      <c r="L85" s="299" t="s">
        <v>21</v>
      </c>
      <c r="M85" s="294" t="s">
        <v>20</v>
      </c>
      <c r="N85" s="320" t="s">
        <v>122</v>
      </c>
      <c r="O85" s="100" t="s">
        <v>911</v>
      </c>
      <c r="P85" s="125" t="s">
        <v>378</v>
      </c>
      <c r="Q85" s="125" t="s">
        <v>389</v>
      </c>
      <c r="R85" s="302">
        <v>44562</v>
      </c>
      <c r="S85" s="302">
        <v>44926</v>
      </c>
      <c r="T85" s="321" t="s">
        <v>1156</v>
      </c>
      <c r="U85" s="304"/>
      <c r="V85" s="305" t="s">
        <v>723</v>
      </c>
      <c r="W85" s="306" t="s">
        <v>724</v>
      </c>
      <c r="X85" s="306" t="s">
        <v>727</v>
      </c>
      <c r="Y85" s="477" t="s">
        <v>728</v>
      </c>
      <c r="Z85" s="478"/>
    </row>
    <row r="86" spans="1:26" s="446" customFormat="1" ht="144" customHeight="1" x14ac:dyDescent="0.2">
      <c r="A86" s="251" t="s">
        <v>601</v>
      </c>
      <c r="B86" s="289" t="s">
        <v>371</v>
      </c>
      <c r="C86" s="290" t="s">
        <v>390</v>
      </c>
      <c r="D86" s="291" t="s">
        <v>902</v>
      </c>
      <c r="E86" s="334" t="s">
        <v>912</v>
      </c>
      <c r="F86" s="335" t="s">
        <v>913</v>
      </c>
      <c r="G86" s="294" t="s">
        <v>20</v>
      </c>
      <c r="H86" s="295" t="s">
        <v>914</v>
      </c>
      <c r="I86" s="320">
        <v>15</v>
      </c>
      <c r="J86" s="102">
        <v>4</v>
      </c>
      <c r="K86" s="307">
        <v>60</v>
      </c>
      <c r="L86" s="299" t="s">
        <v>15</v>
      </c>
      <c r="M86" s="294" t="s">
        <v>20</v>
      </c>
      <c r="N86" s="320" t="s">
        <v>122</v>
      </c>
      <c r="O86" s="100" t="s">
        <v>392</v>
      </c>
      <c r="P86" s="125" t="s">
        <v>375</v>
      </c>
      <c r="Q86" s="125" t="s">
        <v>389</v>
      </c>
      <c r="R86" s="302">
        <v>44562</v>
      </c>
      <c r="S86" s="302">
        <v>44926</v>
      </c>
      <c r="T86" s="321" t="s">
        <v>1156</v>
      </c>
      <c r="U86" s="304"/>
      <c r="V86" s="305" t="s">
        <v>723</v>
      </c>
      <c r="W86" s="306" t="s">
        <v>724</v>
      </c>
      <c r="X86" s="306" t="s">
        <v>727</v>
      </c>
      <c r="Y86" s="477" t="s">
        <v>728</v>
      </c>
      <c r="Z86" s="478"/>
    </row>
    <row r="87" spans="1:26" s="446" customFormat="1" ht="152.25" customHeight="1" x14ac:dyDescent="0.2">
      <c r="A87" s="251" t="s">
        <v>602</v>
      </c>
      <c r="B87" s="289" t="s">
        <v>371</v>
      </c>
      <c r="C87" s="290" t="s">
        <v>393</v>
      </c>
      <c r="D87" s="291" t="s">
        <v>902</v>
      </c>
      <c r="E87" s="334" t="s">
        <v>915</v>
      </c>
      <c r="F87" s="335" t="s">
        <v>394</v>
      </c>
      <c r="G87" s="294" t="s">
        <v>18</v>
      </c>
      <c r="H87" s="295" t="s">
        <v>395</v>
      </c>
      <c r="I87" s="320">
        <v>15</v>
      </c>
      <c r="J87" s="102">
        <v>4</v>
      </c>
      <c r="K87" s="307">
        <v>60</v>
      </c>
      <c r="L87" s="299" t="s">
        <v>15</v>
      </c>
      <c r="M87" s="294" t="s">
        <v>18</v>
      </c>
      <c r="N87" s="320" t="s">
        <v>178</v>
      </c>
      <c r="O87" s="100" t="s">
        <v>396</v>
      </c>
      <c r="P87" s="125" t="s">
        <v>375</v>
      </c>
      <c r="Q87" s="300" t="s">
        <v>207</v>
      </c>
      <c r="R87" s="302">
        <v>44562</v>
      </c>
      <c r="S87" s="302">
        <v>44926</v>
      </c>
      <c r="T87" s="321" t="s">
        <v>1156</v>
      </c>
      <c r="U87" s="304"/>
      <c r="V87" s="305" t="s">
        <v>723</v>
      </c>
      <c r="W87" s="306" t="s">
        <v>724</v>
      </c>
      <c r="X87" s="306" t="s">
        <v>727</v>
      </c>
      <c r="Y87" s="477" t="s">
        <v>728</v>
      </c>
      <c r="Z87" s="478"/>
    </row>
    <row r="88" spans="1:26" s="446" customFormat="1" ht="153" customHeight="1" x14ac:dyDescent="0.2">
      <c r="A88" s="251" t="s">
        <v>603</v>
      </c>
      <c r="B88" s="289" t="s">
        <v>371</v>
      </c>
      <c r="C88" s="290" t="s">
        <v>397</v>
      </c>
      <c r="D88" s="291" t="s">
        <v>902</v>
      </c>
      <c r="E88" s="334" t="s">
        <v>918</v>
      </c>
      <c r="F88" s="335" t="s">
        <v>916</v>
      </c>
      <c r="G88" s="294" t="s">
        <v>18</v>
      </c>
      <c r="H88" s="295" t="s">
        <v>398</v>
      </c>
      <c r="I88" s="320">
        <v>15</v>
      </c>
      <c r="J88" s="102">
        <v>4</v>
      </c>
      <c r="K88" s="307">
        <v>60</v>
      </c>
      <c r="L88" s="299" t="s">
        <v>15</v>
      </c>
      <c r="M88" s="294" t="s">
        <v>18</v>
      </c>
      <c r="N88" s="320" t="s">
        <v>178</v>
      </c>
      <c r="O88" s="100" t="s">
        <v>917</v>
      </c>
      <c r="P88" s="125" t="s">
        <v>375</v>
      </c>
      <c r="Q88" s="125" t="s">
        <v>389</v>
      </c>
      <c r="R88" s="302">
        <v>44562</v>
      </c>
      <c r="S88" s="302">
        <v>44926</v>
      </c>
      <c r="T88" s="321" t="s">
        <v>1156</v>
      </c>
      <c r="U88" s="304"/>
      <c r="V88" s="305" t="s">
        <v>723</v>
      </c>
      <c r="W88" s="306" t="s">
        <v>724</v>
      </c>
      <c r="X88" s="306" t="s">
        <v>727</v>
      </c>
      <c r="Y88" s="477" t="s">
        <v>728</v>
      </c>
      <c r="Z88" s="478"/>
    </row>
    <row r="89" spans="1:26" s="446" customFormat="1" ht="135.75" customHeight="1" x14ac:dyDescent="0.2">
      <c r="A89" s="251" t="s">
        <v>604</v>
      </c>
      <c r="B89" s="289" t="s">
        <v>382</v>
      </c>
      <c r="C89" s="290" t="s">
        <v>920</v>
      </c>
      <c r="D89" s="291" t="s">
        <v>902</v>
      </c>
      <c r="E89" s="334" t="s">
        <v>919</v>
      </c>
      <c r="F89" s="335" t="s">
        <v>921</v>
      </c>
      <c r="G89" s="294" t="s">
        <v>18</v>
      </c>
      <c r="H89" s="295" t="s">
        <v>400</v>
      </c>
      <c r="I89" s="320">
        <v>15</v>
      </c>
      <c r="J89" s="102">
        <v>4</v>
      </c>
      <c r="K89" s="307">
        <v>60</v>
      </c>
      <c r="L89" s="299" t="s">
        <v>15</v>
      </c>
      <c r="M89" s="294" t="s">
        <v>18</v>
      </c>
      <c r="N89" s="320" t="s">
        <v>178</v>
      </c>
      <c r="O89" s="100" t="s">
        <v>401</v>
      </c>
      <c r="P89" s="125" t="s">
        <v>385</v>
      </c>
      <c r="Q89" s="125" t="s">
        <v>389</v>
      </c>
      <c r="R89" s="302">
        <v>44562</v>
      </c>
      <c r="S89" s="302">
        <v>44926</v>
      </c>
      <c r="T89" s="321" t="s">
        <v>1156</v>
      </c>
      <c r="U89" s="304"/>
      <c r="V89" s="305" t="s">
        <v>723</v>
      </c>
      <c r="W89" s="306" t="s">
        <v>724</v>
      </c>
      <c r="X89" s="306" t="s">
        <v>727</v>
      </c>
      <c r="Y89" s="477" t="s">
        <v>728</v>
      </c>
      <c r="Z89" s="478"/>
    </row>
    <row r="90" spans="1:26" s="446" customFormat="1" ht="190.5" customHeight="1" x14ac:dyDescent="0.2">
      <c r="A90" s="251" t="s">
        <v>605</v>
      </c>
      <c r="B90" s="289" t="s">
        <v>377</v>
      </c>
      <c r="C90" s="290" t="s">
        <v>402</v>
      </c>
      <c r="D90" s="291" t="s">
        <v>902</v>
      </c>
      <c r="E90" s="334" t="s">
        <v>403</v>
      </c>
      <c r="F90" s="335" t="s">
        <v>404</v>
      </c>
      <c r="G90" s="294" t="s">
        <v>18</v>
      </c>
      <c r="H90" s="295" t="s">
        <v>922</v>
      </c>
      <c r="I90" s="320">
        <v>15</v>
      </c>
      <c r="J90" s="102">
        <v>5</v>
      </c>
      <c r="K90" s="307">
        <v>75</v>
      </c>
      <c r="L90" s="299" t="s">
        <v>15</v>
      </c>
      <c r="M90" s="294" t="s">
        <v>18</v>
      </c>
      <c r="N90" s="320" t="s">
        <v>178</v>
      </c>
      <c r="O90" s="100" t="s">
        <v>923</v>
      </c>
      <c r="P90" s="125" t="s">
        <v>378</v>
      </c>
      <c r="Q90" s="300" t="s">
        <v>16</v>
      </c>
      <c r="R90" s="302">
        <v>44562</v>
      </c>
      <c r="S90" s="302">
        <v>44926</v>
      </c>
      <c r="T90" s="321" t="s">
        <v>1156</v>
      </c>
      <c r="U90" s="304"/>
      <c r="V90" s="305" t="s">
        <v>723</v>
      </c>
      <c r="W90" s="306" t="s">
        <v>724</v>
      </c>
      <c r="X90" s="306" t="s">
        <v>727</v>
      </c>
      <c r="Y90" s="477" t="s">
        <v>728</v>
      </c>
      <c r="Z90" s="478"/>
    </row>
    <row r="91" spans="1:26" s="446" customFormat="1" ht="196.5" customHeight="1" x14ac:dyDescent="0.2">
      <c r="A91" s="251" t="s">
        <v>606</v>
      </c>
      <c r="B91" s="289" t="s">
        <v>377</v>
      </c>
      <c r="C91" s="290" t="s">
        <v>406</v>
      </c>
      <c r="D91" s="291" t="s">
        <v>23</v>
      </c>
      <c r="E91" s="334" t="s">
        <v>522</v>
      </c>
      <c r="F91" s="335" t="s">
        <v>404</v>
      </c>
      <c r="G91" s="294" t="s">
        <v>18</v>
      </c>
      <c r="H91" s="295" t="s">
        <v>924</v>
      </c>
      <c r="I91" s="320">
        <v>15</v>
      </c>
      <c r="J91" s="102">
        <v>5</v>
      </c>
      <c r="K91" s="307">
        <v>75</v>
      </c>
      <c r="L91" s="299" t="s">
        <v>15</v>
      </c>
      <c r="M91" s="294" t="s">
        <v>18</v>
      </c>
      <c r="N91" s="320" t="s">
        <v>178</v>
      </c>
      <c r="O91" s="100" t="s">
        <v>925</v>
      </c>
      <c r="P91" s="125" t="s">
        <v>378</v>
      </c>
      <c r="Q91" s="300" t="s">
        <v>16</v>
      </c>
      <c r="R91" s="302">
        <v>44562</v>
      </c>
      <c r="S91" s="302">
        <v>44926</v>
      </c>
      <c r="T91" s="321" t="s">
        <v>1156</v>
      </c>
      <c r="U91" s="304"/>
      <c r="V91" s="305" t="s">
        <v>723</v>
      </c>
      <c r="W91" s="306" t="s">
        <v>724</v>
      </c>
      <c r="X91" s="306" t="s">
        <v>727</v>
      </c>
      <c r="Y91" s="477" t="s">
        <v>728</v>
      </c>
      <c r="Z91" s="478"/>
    </row>
    <row r="92" spans="1:26" s="446" customFormat="1" ht="91.5" customHeight="1" x14ac:dyDescent="0.2">
      <c r="A92" s="251" t="s">
        <v>607</v>
      </c>
      <c r="B92" s="289" t="s">
        <v>377</v>
      </c>
      <c r="C92" s="290" t="s">
        <v>926</v>
      </c>
      <c r="D92" s="291" t="s">
        <v>902</v>
      </c>
      <c r="E92" s="334" t="s">
        <v>928</v>
      </c>
      <c r="F92" s="335" t="s">
        <v>907</v>
      </c>
      <c r="G92" s="294" t="s">
        <v>20</v>
      </c>
      <c r="H92" s="295" t="s">
        <v>927</v>
      </c>
      <c r="I92" s="320">
        <v>15</v>
      </c>
      <c r="J92" s="102">
        <v>4</v>
      </c>
      <c r="K92" s="307">
        <v>60</v>
      </c>
      <c r="L92" s="299" t="s">
        <v>15</v>
      </c>
      <c r="M92" s="294" t="s">
        <v>20</v>
      </c>
      <c r="N92" s="320" t="s">
        <v>122</v>
      </c>
      <c r="O92" s="100" t="s">
        <v>929</v>
      </c>
      <c r="P92" s="125" t="s">
        <v>378</v>
      </c>
      <c r="Q92" s="125" t="s">
        <v>933</v>
      </c>
      <c r="R92" s="302">
        <v>44562</v>
      </c>
      <c r="S92" s="302">
        <v>44926</v>
      </c>
      <c r="T92" s="321" t="s">
        <v>1156</v>
      </c>
      <c r="U92" s="304"/>
      <c r="V92" s="305" t="s">
        <v>723</v>
      </c>
      <c r="W92" s="306" t="s">
        <v>724</v>
      </c>
      <c r="X92" s="306" t="s">
        <v>727</v>
      </c>
      <c r="Y92" s="477" t="s">
        <v>728</v>
      </c>
      <c r="Z92" s="478"/>
    </row>
    <row r="93" spans="1:26" s="446" customFormat="1" ht="80.25" customHeight="1" x14ac:dyDescent="0.2">
      <c r="A93" s="251" t="s">
        <v>608</v>
      </c>
      <c r="B93" s="289" t="s">
        <v>371</v>
      </c>
      <c r="C93" s="290" t="s">
        <v>410</v>
      </c>
      <c r="D93" s="291" t="s">
        <v>23</v>
      </c>
      <c r="E93" s="334" t="s">
        <v>930</v>
      </c>
      <c r="F93" s="335" t="s">
        <v>907</v>
      </c>
      <c r="G93" s="294" t="s">
        <v>20</v>
      </c>
      <c r="H93" s="295" t="s">
        <v>931</v>
      </c>
      <c r="I93" s="320">
        <v>15</v>
      </c>
      <c r="J93" s="102">
        <v>4</v>
      </c>
      <c r="K93" s="307">
        <v>60</v>
      </c>
      <c r="L93" s="299" t="s">
        <v>15</v>
      </c>
      <c r="M93" s="294" t="s">
        <v>20</v>
      </c>
      <c r="N93" s="320" t="s">
        <v>122</v>
      </c>
      <c r="O93" s="100" t="s">
        <v>932</v>
      </c>
      <c r="P93" s="125" t="s">
        <v>375</v>
      </c>
      <c r="Q93" s="125" t="s">
        <v>933</v>
      </c>
      <c r="R93" s="302">
        <v>44562</v>
      </c>
      <c r="S93" s="302">
        <v>44926</v>
      </c>
      <c r="T93" s="321" t="s">
        <v>1156</v>
      </c>
      <c r="U93" s="304"/>
      <c r="V93" s="305" t="s">
        <v>723</v>
      </c>
      <c r="W93" s="306" t="s">
        <v>724</v>
      </c>
      <c r="X93" s="306" t="s">
        <v>727</v>
      </c>
      <c r="Y93" s="477" t="s">
        <v>728</v>
      </c>
      <c r="Z93" s="478"/>
    </row>
    <row r="94" spans="1:26" s="446" customFormat="1" ht="159" customHeight="1" x14ac:dyDescent="0.2">
      <c r="A94" s="251" t="s">
        <v>609</v>
      </c>
      <c r="B94" s="289" t="s">
        <v>371</v>
      </c>
      <c r="C94" s="290" t="s">
        <v>934</v>
      </c>
      <c r="D94" s="291" t="s">
        <v>902</v>
      </c>
      <c r="E94" s="334" t="s">
        <v>413</v>
      </c>
      <c r="F94" s="335" t="s">
        <v>935</v>
      </c>
      <c r="G94" s="294" t="s">
        <v>14</v>
      </c>
      <c r="H94" s="295" t="s">
        <v>1260</v>
      </c>
      <c r="I94" s="320">
        <v>15</v>
      </c>
      <c r="J94" s="102">
        <v>5</v>
      </c>
      <c r="K94" s="307">
        <v>75</v>
      </c>
      <c r="L94" s="299" t="s">
        <v>15</v>
      </c>
      <c r="M94" s="294" t="s">
        <v>14</v>
      </c>
      <c r="N94" s="320" t="s">
        <v>122</v>
      </c>
      <c r="O94" s="100" t="s">
        <v>936</v>
      </c>
      <c r="P94" s="125" t="s">
        <v>375</v>
      </c>
      <c r="Q94" s="300" t="s">
        <v>16</v>
      </c>
      <c r="R94" s="302">
        <v>44562</v>
      </c>
      <c r="S94" s="302">
        <v>44926</v>
      </c>
      <c r="T94" s="321" t="s">
        <v>1156</v>
      </c>
      <c r="U94" s="304"/>
      <c r="V94" s="305" t="s">
        <v>723</v>
      </c>
      <c r="W94" s="306" t="s">
        <v>724</v>
      </c>
      <c r="X94" s="306" t="s">
        <v>727</v>
      </c>
      <c r="Y94" s="477" t="s">
        <v>728</v>
      </c>
      <c r="Z94" s="478"/>
    </row>
    <row r="95" spans="1:26" s="446" customFormat="1" ht="105.75" customHeight="1" x14ac:dyDescent="0.2">
      <c r="A95" s="251" t="s">
        <v>610</v>
      </c>
      <c r="B95" s="289" t="s">
        <v>371</v>
      </c>
      <c r="C95" s="290" t="s">
        <v>415</v>
      </c>
      <c r="D95" s="291" t="s">
        <v>23</v>
      </c>
      <c r="E95" s="334" t="s">
        <v>416</v>
      </c>
      <c r="F95" s="335" t="s">
        <v>417</v>
      </c>
      <c r="G95" s="294" t="s">
        <v>14</v>
      </c>
      <c r="H95" s="295" t="s">
        <v>418</v>
      </c>
      <c r="I95" s="320">
        <v>15</v>
      </c>
      <c r="J95" s="102">
        <v>4</v>
      </c>
      <c r="K95" s="307">
        <v>60</v>
      </c>
      <c r="L95" s="299" t="s">
        <v>15</v>
      </c>
      <c r="M95" s="294" t="s">
        <v>14</v>
      </c>
      <c r="N95" s="320" t="s">
        <v>122</v>
      </c>
      <c r="O95" s="100" t="s">
        <v>937</v>
      </c>
      <c r="P95" s="125" t="s">
        <v>375</v>
      </c>
      <c r="Q95" s="300" t="s">
        <v>16</v>
      </c>
      <c r="R95" s="302">
        <v>44562</v>
      </c>
      <c r="S95" s="302">
        <v>44926</v>
      </c>
      <c r="T95" s="321" t="s">
        <v>1156</v>
      </c>
      <c r="U95" s="304"/>
      <c r="V95" s="305" t="s">
        <v>723</v>
      </c>
      <c r="W95" s="306" t="s">
        <v>724</v>
      </c>
      <c r="X95" s="306" t="s">
        <v>727</v>
      </c>
      <c r="Y95" s="477" t="s">
        <v>728</v>
      </c>
      <c r="Z95" s="478"/>
    </row>
    <row r="96" spans="1:26" s="446" customFormat="1" ht="123.75" customHeight="1" x14ac:dyDescent="0.2">
      <c r="A96" s="251" t="s">
        <v>611</v>
      </c>
      <c r="B96" s="289" t="s">
        <v>377</v>
      </c>
      <c r="C96" s="290" t="s">
        <v>419</v>
      </c>
      <c r="D96" s="291" t="s">
        <v>902</v>
      </c>
      <c r="E96" s="334" t="s">
        <v>938</v>
      </c>
      <c r="F96" s="335" t="s">
        <v>939</v>
      </c>
      <c r="G96" s="294" t="s">
        <v>20</v>
      </c>
      <c r="H96" s="295" t="s">
        <v>420</v>
      </c>
      <c r="I96" s="320">
        <v>15</v>
      </c>
      <c r="J96" s="102">
        <v>5</v>
      </c>
      <c r="K96" s="307">
        <v>75</v>
      </c>
      <c r="L96" s="299" t="s">
        <v>15</v>
      </c>
      <c r="M96" s="294" t="s">
        <v>20</v>
      </c>
      <c r="N96" s="320" t="s">
        <v>122</v>
      </c>
      <c r="O96" s="100" t="s">
        <v>940</v>
      </c>
      <c r="P96" s="125" t="s">
        <v>378</v>
      </c>
      <c r="Q96" s="300" t="s">
        <v>16</v>
      </c>
      <c r="R96" s="302">
        <v>44562</v>
      </c>
      <c r="S96" s="302">
        <v>44926</v>
      </c>
      <c r="T96" s="321" t="s">
        <v>1156</v>
      </c>
      <c r="U96" s="304"/>
      <c r="V96" s="305" t="s">
        <v>723</v>
      </c>
      <c r="W96" s="306" t="s">
        <v>724</v>
      </c>
      <c r="X96" s="306" t="s">
        <v>727</v>
      </c>
      <c r="Y96" s="477" t="s">
        <v>728</v>
      </c>
      <c r="Z96" s="478"/>
    </row>
    <row r="97" spans="1:26" s="446" customFormat="1" ht="132" customHeight="1" x14ac:dyDescent="0.2">
      <c r="A97" s="251" t="s">
        <v>612</v>
      </c>
      <c r="B97" s="289" t="s">
        <v>371</v>
      </c>
      <c r="C97" s="290" t="s">
        <v>421</v>
      </c>
      <c r="D97" s="291" t="s">
        <v>902</v>
      </c>
      <c r="E97" s="334" t="s">
        <v>422</v>
      </c>
      <c r="F97" s="335" t="s">
        <v>708</v>
      </c>
      <c r="G97" s="294" t="s">
        <v>14</v>
      </c>
      <c r="H97" s="295" t="s">
        <v>1261</v>
      </c>
      <c r="I97" s="320">
        <v>15</v>
      </c>
      <c r="J97" s="102">
        <v>5</v>
      </c>
      <c r="K97" s="307">
        <v>75</v>
      </c>
      <c r="L97" s="299" t="s">
        <v>15</v>
      </c>
      <c r="M97" s="294" t="s">
        <v>14</v>
      </c>
      <c r="N97" s="320" t="s">
        <v>122</v>
      </c>
      <c r="O97" s="100" t="s">
        <v>424</v>
      </c>
      <c r="P97" s="125" t="s">
        <v>375</v>
      </c>
      <c r="Q97" s="300" t="s">
        <v>16</v>
      </c>
      <c r="R97" s="302">
        <v>44562</v>
      </c>
      <c r="S97" s="302">
        <v>44926</v>
      </c>
      <c r="T97" s="321" t="s">
        <v>1156</v>
      </c>
      <c r="U97" s="304"/>
      <c r="V97" s="305" t="s">
        <v>723</v>
      </c>
      <c r="W97" s="306" t="s">
        <v>724</v>
      </c>
      <c r="X97" s="306" t="s">
        <v>727</v>
      </c>
      <c r="Y97" s="477" t="s">
        <v>728</v>
      </c>
      <c r="Z97" s="478"/>
    </row>
    <row r="98" spans="1:26" s="446" customFormat="1" ht="234" customHeight="1" x14ac:dyDescent="0.2">
      <c r="A98" s="251" t="s">
        <v>613</v>
      </c>
      <c r="B98" s="289" t="s">
        <v>425</v>
      </c>
      <c r="C98" s="290" t="s">
        <v>426</v>
      </c>
      <c r="D98" s="291" t="s">
        <v>902</v>
      </c>
      <c r="E98" s="334" t="s">
        <v>942</v>
      </c>
      <c r="F98" s="335" t="s">
        <v>427</v>
      </c>
      <c r="G98" s="294" t="s">
        <v>20</v>
      </c>
      <c r="H98" s="295" t="s">
        <v>428</v>
      </c>
      <c r="I98" s="320">
        <v>15</v>
      </c>
      <c r="J98" s="102">
        <v>5</v>
      </c>
      <c r="K98" s="307">
        <v>75</v>
      </c>
      <c r="L98" s="299" t="s">
        <v>15</v>
      </c>
      <c r="M98" s="294" t="s">
        <v>20</v>
      </c>
      <c r="N98" s="320" t="s">
        <v>122</v>
      </c>
      <c r="O98" s="100" t="s">
        <v>941</v>
      </c>
      <c r="P98" s="125" t="s">
        <v>425</v>
      </c>
      <c r="Q98" s="300" t="s">
        <v>429</v>
      </c>
      <c r="R98" s="302">
        <v>44562</v>
      </c>
      <c r="S98" s="302">
        <v>44926</v>
      </c>
      <c r="T98" s="321" t="s">
        <v>1156</v>
      </c>
      <c r="U98" s="304"/>
      <c r="V98" s="305" t="s">
        <v>723</v>
      </c>
      <c r="W98" s="306" t="s">
        <v>724</v>
      </c>
      <c r="X98" s="306" t="s">
        <v>727</v>
      </c>
      <c r="Y98" s="477" t="s">
        <v>728</v>
      </c>
      <c r="Z98" s="478"/>
    </row>
    <row r="99" spans="1:26" s="446" customFormat="1" ht="146.25" customHeight="1" x14ac:dyDescent="0.2">
      <c r="A99" s="251" t="s">
        <v>614</v>
      </c>
      <c r="B99" s="289" t="s">
        <v>425</v>
      </c>
      <c r="C99" s="290" t="s">
        <v>430</v>
      </c>
      <c r="D99" s="291" t="s">
        <v>902</v>
      </c>
      <c r="E99" s="334" t="s">
        <v>431</v>
      </c>
      <c r="F99" s="335" t="s">
        <v>943</v>
      </c>
      <c r="G99" s="294" t="s">
        <v>20</v>
      </c>
      <c r="H99" s="295" t="s">
        <v>944</v>
      </c>
      <c r="I99" s="320">
        <v>20</v>
      </c>
      <c r="J99" s="102">
        <v>3</v>
      </c>
      <c r="K99" s="307">
        <f>I99*J99</f>
        <v>60</v>
      </c>
      <c r="L99" s="299" t="s">
        <v>15</v>
      </c>
      <c r="M99" s="294" t="s">
        <v>20</v>
      </c>
      <c r="N99" s="320" t="s">
        <v>122</v>
      </c>
      <c r="O99" s="100" t="s">
        <v>945</v>
      </c>
      <c r="P99" s="125" t="s">
        <v>425</v>
      </c>
      <c r="Q99" s="300" t="s">
        <v>313</v>
      </c>
      <c r="R99" s="302">
        <v>44562</v>
      </c>
      <c r="S99" s="302">
        <v>44926</v>
      </c>
      <c r="T99" s="321" t="s">
        <v>1156</v>
      </c>
      <c r="U99" s="304"/>
      <c r="V99" s="305" t="s">
        <v>723</v>
      </c>
      <c r="W99" s="306" t="s">
        <v>724</v>
      </c>
      <c r="X99" s="306" t="s">
        <v>727</v>
      </c>
      <c r="Y99" s="477" t="s">
        <v>728</v>
      </c>
      <c r="Z99" s="478"/>
    </row>
    <row r="100" spans="1:26" s="446" customFormat="1" ht="95.25" customHeight="1" x14ac:dyDescent="0.2">
      <c r="A100" s="251" t="s">
        <v>615</v>
      </c>
      <c r="B100" s="289" t="s">
        <v>371</v>
      </c>
      <c r="C100" s="290" t="s">
        <v>946</v>
      </c>
      <c r="D100" s="291" t="s">
        <v>902</v>
      </c>
      <c r="E100" s="334" t="s">
        <v>433</v>
      </c>
      <c r="F100" s="335" t="s">
        <v>947</v>
      </c>
      <c r="G100" s="294" t="s">
        <v>26</v>
      </c>
      <c r="H100" s="295" t="s">
        <v>948</v>
      </c>
      <c r="I100" s="320">
        <v>15</v>
      </c>
      <c r="J100" s="102">
        <v>5</v>
      </c>
      <c r="K100" s="307">
        <v>75</v>
      </c>
      <c r="L100" s="299" t="s">
        <v>15</v>
      </c>
      <c r="M100" s="294" t="s">
        <v>26</v>
      </c>
      <c r="N100" s="320" t="s">
        <v>123</v>
      </c>
      <c r="O100" s="100" t="s">
        <v>949</v>
      </c>
      <c r="P100" s="125" t="s">
        <v>375</v>
      </c>
      <c r="Q100" s="300" t="s">
        <v>218</v>
      </c>
      <c r="R100" s="302">
        <v>44562</v>
      </c>
      <c r="S100" s="302">
        <v>44926</v>
      </c>
      <c r="T100" s="321" t="s">
        <v>1156</v>
      </c>
      <c r="U100" s="304"/>
      <c r="V100" s="305" t="s">
        <v>723</v>
      </c>
      <c r="W100" s="306" t="s">
        <v>724</v>
      </c>
      <c r="X100" s="306" t="s">
        <v>727</v>
      </c>
      <c r="Y100" s="477" t="s">
        <v>728</v>
      </c>
      <c r="Z100" s="478"/>
    </row>
    <row r="101" spans="1:26" s="446" customFormat="1" ht="75.75" customHeight="1" x14ac:dyDescent="0.2">
      <c r="A101" s="251" t="s">
        <v>616</v>
      </c>
      <c r="B101" s="289" t="s">
        <v>371</v>
      </c>
      <c r="C101" s="290" t="s">
        <v>435</v>
      </c>
      <c r="D101" s="291" t="s">
        <v>902</v>
      </c>
      <c r="E101" s="334" t="s">
        <v>1262</v>
      </c>
      <c r="F101" s="335" t="s">
        <v>436</v>
      </c>
      <c r="G101" s="294" t="s">
        <v>26</v>
      </c>
      <c r="H101" s="295" t="s">
        <v>437</v>
      </c>
      <c r="I101" s="320">
        <v>20</v>
      </c>
      <c r="J101" s="102">
        <v>5</v>
      </c>
      <c r="K101" s="307">
        <v>100</v>
      </c>
      <c r="L101" s="299" t="s">
        <v>22</v>
      </c>
      <c r="M101" s="294" t="s">
        <v>26</v>
      </c>
      <c r="N101" s="320" t="s">
        <v>123</v>
      </c>
      <c r="O101" s="100" t="s">
        <v>438</v>
      </c>
      <c r="P101" s="125" t="s">
        <v>375</v>
      </c>
      <c r="Q101" s="300" t="s">
        <v>348</v>
      </c>
      <c r="R101" s="302">
        <v>44562</v>
      </c>
      <c r="S101" s="302">
        <v>44926</v>
      </c>
      <c r="T101" s="321" t="s">
        <v>1156</v>
      </c>
      <c r="U101" s="304"/>
      <c r="V101" s="305" t="s">
        <v>723</v>
      </c>
      <c r="W101" s="306" t="s">
        <v>724</v>
      </c>
      <c r="X101" s="306" t="s">
        <v>727</v>
      </c>
      <c r="Y101" s="477" t="s">
        <v>728</v>
      </c>
      <c r="Z101" s="478"/>
    </row>
    <row r="102" spans="1:26" s="446" customFormat="1" ht="151.5" customHeight="1" x14ac:dyDescent="0.2">
      <c r="A102" s="251" t="s">
        <v>617</v>
      </c>
      <c r="B102" s="289" t="s">
        <v>371</v>
      </c>
      <c r="C102" s="290" t="s">
        <v>439</v>
      </c>
      <c r="D102" s="291" t="s">
        <v>902</v>
      </c>
      <c r="E102" s="334" t="s">
        <v>950</v>
      </c>
      <c r="F102" s="335" t="s">
        <v>951</v>
      </c>
      <c r="G102" s="294" t="s">
        <v>20</v>
      </c>
      <c r="H102" s="295" t="s">
        <v>953</v>
      </c>
      <c r="I102" s="320">
        <v>20</v>
      </c>
      <c r="J102" s="102">
        <v>5</v>
      </c>
      <c r="K102" s="307">
        <v>100</v>
      </c>
      <c r="L102" s="299" t="s">
        <v>22</v>
      </c>
      <c r="M102" s="294" t="s">
        <v>18</v>
      </c>
      <c r="N102" s="320" t="s">
        <v>178</v>
      </c>
      <c r="O102" s="100" t="s">
        <v>952</v>
      </c>
      <c r="P102" s="125" t="s">
        <v>375</v>
      </c>
      <c r="Q102" s="300" t="s">
        <v>313</v>
      </c>
      <c r="R102" s="302">
        <v>44562</v>
      </c>
      <c r="S102" s="302">
        <v>44926</v>
      </c>
      <c r="T102" s="321" t="s">
        <v>1156</v>
      </c>
      <c r="U102" s="304"/>
      <c r="V102" s="305" t="s">
        <v>723</v>
      </c>
      <c r="W102" s="306" t="s">
        <v>724</v>
      </c>
      <c r="X102" s="306" t="s">
        <v>727</v>
      </c>
      <c r="Y102" s="477" t="s">
        <v>728</v>
      </c>
      <c r="Z102" s="478"/>
    </row>
    <row r="103" spans="1:26" s="446" customFormat="1" ht="99" customHeight="1" x14ac:dyDescent="0.2">
      <c r="A103" s="251" t="s">
        <v>618</v>
      </c>
      <c r="B103" s="289" t="s">
        <v>382</v>
      </c>
      <c r="C103" s="290" t="s">
        <v>441</v>
      </c>
      <c r="D103" s="291" t="s">
        <v>23</v>
      </c>
      <c r="E103" s="334" t="s">
        <v>442</v>
      </c>
      <c r="F103" s="335" t="s">
        <v>443</v>
      </c>
      <c r="G103" s="294" t="s">
        <v>26</v>
      </c>
      <c r="H103" s="295" t="s">
        <v>954</v>
      </c>
      <c r="I103" s="320">
        <v>20</v>
      </c>
      <c r="J103" s="102">
        <v>5</v>
      </c>
      <c r="K103" s="307">
        <v>100</v>
      </c>
      <c r="L103" s="299" t="s">
        <v>22</v>
      </c>
      <c r="M103" s="294" t="s">
        <v>26</v>
      </c>
      <c r="N103" s="320" t="s">
        <v>123</v>
      </c>
      <c r="O103" s="100" t="s">
        <v>955</v>
      </c>
      <c r="P103" s="125" t="s">
        <v>385</v>
      </c>
      <c r="Q103" s="300" t="s">
        <v>376</v>
      </c>
      <c r="R103" s="302">
        <v>44562</v>
      </c>
      <c r="S103" s="302">
        <v>44926</v>
      </c>
      <c r="T103" s="321" t="s">
        <v>1156</v>
      </c>
      <c r="U103" s="304"/>
      <c r="V103" s="305" t="s">
        <v>723</v>
      </c>
      <c r="W103" s="306" t="s">
        <v>724</v>
      </c>
      <c r="X103" s="306" t="s">
        <v>727</v>
      </c>
      <c r="Y103" s="477" t="s">
        <v>728</v>
      </c>
      <c r="Z103" s="478"/>
    </row>
    <row r="104" spans="1:26" s="446" customFormat="1" ht="70.5" customHeight="1" x14ac:dyDescent="0.2">
      <c r="A104" s="251" t="s">
        <v>619</v>
      </c>
      <c r="B104" s="289" t="s">
        <v>377</v>
      </c>
      <c r="C104" s="290" t="s">
        <v>444</v>
      </c>
      <c r="D104" s="291" t="s">
        <v>902</v>
      </c>
      <c r="E104" s="334" t="s">
        <v>445</v>
      </c>
      <c r="F104" s="335" t="s">
        <v>446</v>
      </c>
      <c r="G104" s="294" t="s">
        <v>18</v>
      </c>
      <c r="H104" s="295" t="s">
        <v>447</v>
      </c>
      <c r="I104" s="320">
        <v>20</v>
      </c>
      <c r="J104" s="102">
        <v>4</v>
      </c>
      <c r="K104" s="307">
        <v>80</v>
      </c>
      <c r="L104" s="299" t="s">
        <v>22</v>
      </c>
      <c r="M104" s="294" t="s">
        <v>26</v>
      </c>
      <c r="N104" s="320" t="s">
        <v>123</v>
      </c>
      <c r="O104" s="100" t="s">
        <v>956</v>
      </c>
      <c r="P104" s="125" t="s">
        <v>378</v>
      </c>
      <c r="Q104" s="300" t="s">
        <v>376</v>
      </c>
      <c r="R104" s="302">
        <v>44562</v>
      </c>
      <c r="S104" s="302">
        <v>44926</v>
      </c>
      <c r="T104" s="321" t="s">
        <v>1156</v>
      </c>
      <c r="U104" s="304"/>
      <c r="V104" s="305" t="s">
        <v>723</v>
      </c>
      <c r="W104" s="306" t="s">
        <v>724</v>
      </c>
      <c r="X104" s="306" t="s">
        <v>727</v>
      </c>
      <c r="Y104" s="477" t="s">
        <v>728</v>
      </c>
      <c r="Z104" s="478"/>
    </row>
    <row r="105" spans="1:26" s="446" customFormat="1" ht="127.5" customHeight="1" x14ac:dyDescent="0.2">
      <c r="A105" s="251" t="s">
        <v>620</v>
      </c>
      <c r="B105" s="289" t="s">
        <v>371</v>
      </c>
      <c r="C105" s="290" t="s">
        <v>448</v>
      </c>
      <c r="D105" s="291" t="s">
        <v>902</v>
      </c>
      <c r="E105" s="334" t="s">
        <v>957</v>
      </c>
      <c r="F105" s="335" t="s">
        <v>449</v>
      </c>
      <c r="G105" s="294" t="s">
        <v>18</v>
      </c>
      <c r="H105" s="295" t="s">
        <v>958</v>
      </c>
      <c r="I105" s="320">
        <v>20</v>
      </c>
      <c r="J105" s="102">
        <v>4</v>
      </c>
      <c r="K105" s="307">
        <v>80</v>
      </c>
      <c r="L105" s="299" t="s">
        <v>22</v>
      </c>
      <c r="M105" s="294" t="s">
        <v>26</v>
      </c>
      <c r="N105" s="320" t="s">
        <v>178</v>
      </c>
      <c r="O105" s="100" t="s">
        <v>450</v>
      </c>
      <c r="P105" s="125" t="s">
        <v>375</v>
      </c>
      <c r="Q105" s="300" t="s">
        <v>376</v>
      </c>
      <c r="R105" s="302">
        <v>44562</v>
      </c>
      <c r="S105" s="302">
        <v>44926</v>
      </c>
      <c r="T105" s="321" t="s">
        <v>1156</v>
      </c>
      <c r="U105" s="304"/>
      <c r="V105" s="305" t="s">
        <v>723</v>
      </c>
      <c r="W105" s="306" t="s">
        <v>724</v>
      </c>
      <c r="X105" s="306" t="s">
        <v>727</v>
      </c>
      <c r="Y105" s="477" t="s">
        <v>728</v>
      </c>
      <c r="Z105" s="478"/>
    </row>
    <row r="106" spans="1:26" s="446" customFormat="1" ht="162.75" customHeight="1" x14ac:dyDescent="0.2">
      <c r="A106" s="251" t="s">
        <v>621</v>
      </c>
      <c r="B106" s="289" t="s">
        <v>382</v>
      </c>
      <c r="C106" s="290" t="s">
        <v>451</v>
      </c>
      <c r="D106" s="291" t="s">
        <v>23</v>
      </c>
      <c r="E106" s="334" t="s">
        <v>959</v>
      </c>
      <c r="F106" s="335" t="s">
        <v>960</v>
      </c>
      <c r="G106" s="294" t="s">
        <v>20</v>
      </c>
      <c r="H106" s="295" t="s">
        <v>452</v>
      </c>
      <c r="I106" s="320">
        <v>15</v>
      </c>
      <c r="J106" s="102">
        <v>5</v>
      </c>
      <c r="K106" s="307">
        <v>75</v>
      </c>
      <c r="L106" s="299" t="s">
        <v>15</v>
      </c>
      <c r="M106" s="294" t="s">
        <v>20</v>
      </c>
      <c r="N106" s="320" t="s">
        <v>122</v>
      </c>
      <c r="O106" s="100" t="s">
        <v>961</v>
      </c>
      <c r="P106" s="125" t="s">
        <v>385</v>
      </c>
      <c r="Q106" s="300" t="s">
        <v>19</v>
      </c>
      <c r="R106" s="302">
        <v>44562</v>
      </c>
      <c r="S106" s="302">
        <v>44926</v>
      </c>
      <c r="T106" s="321" t="s">
        <v>1156</v>
      </c>
      <c r="U106" s="304"/>
      <c r="V106" s="305" t="s">
        <v>723</v>
      </c>
      <c r="W106" s="306" t="s">
        <v>724</v>
      </c>
      <c r="X106" s="306" t="s">
        <v>727</v>
      </c>
      <c r="Y106" s="477" t="s">
        <v>728</v>
      </c>
      <c r="Z106" s="478"/>
    </row>
    <row r="107" spans="1:26" s="446" customFormat="1" ht="128.25" x14ac:dyDescent="0.2">
      <c r="A107" s="251" t="s">
        <v>622</v>
      </c>
      <c r="B107" s="289" t="s">
        <v>371</v>
      </c>
      <c r="C107" s="290" t="s">
        <v>453</v>
      </c>
      <c r="D107" s="291" t="s">
        <v>902</v>
      </c>
      <c r="E107" s="334" t="s">
        <v>454</v>
      </c>
      <c r="F107" s="335" t="s">
        <v>455</v>
      </c>
      <c r="G107" s="294" t="s">
        <v>20</v>
      </c>
      <c r="H107" s="295" t="s">
        <v>456</v>
      </c>
      <c r="I107" s="320">
        <v>15</v>
      </c>
      <c r="J107" s="102">
        <v>5</v>
      </c>
      <c r="K107" s="307">
        <v>75</v>
      </c>
      <c r="L107" s="299" t="s">
        <v>15</v>
      </c>
      <c r="M107" s="294" t="s">
        <v>20</v>
      </c>
      <c r="N107" s="320" t="s">
        <v>122</v>
      </c>
      <c r="O107" s="100" t="s">
        <v>962</v>
      </c>
      <c r="P107" s="125" t="s">
        <v>375</v>
      </c>
      <c r="Q107" s="300" t="s">
        <v>19</v>
      </c>
      <c r="R107" s="302">
        <v>44562</v>
      </c>
      <c r="S107" s="302">
        <v>44926</v>
      </c>
      <c r="T107" s="321" t="s">
        <v>1156</v>
      </c>
      <c r="U107" s="304"/>
      <c r="V107" s="305" t="s">
        <v>723</v>
      </c>
      <c r="W107" s="306" t="s">
        <v>724</v>
      </c>
      <c r="X107" s="306" t="s">
        <v>727</v>
      </c>
      <c r="Y107" s="477" t="s">
        <v>728</v>
      </c>
      <c r="Z107" s="478"/>
    </row>
    <row r="108" spans="1:26" s="446" customFormat="1" ht="111" customHeight="1" x14ac:dyDescent="0.2">
      <c r="A108" s="251" t="s">
        <v>623</v>
      </c>
      <c r="B108" s="289" t="s">
        <v>382</v>
      </c>
      <c r="C108" s="290" t="s">
        <v>457</v>
      </c>
      <c r="D108" s="291" t="s">
        <v>23</v>
      </c>
      <c r="E108" s="334" t="s">
        <v>458</v>
      </c>
      <c r="F108" s="335" t="s">
        <v>459</v>
      </c>
      <c r="G108" s="294" t="s">
        <v>20</v>
      </c>
      <c r="H108" s="295" t="s">
        <v>460</v>
      </c>
      <c r="I108" s="320">
        <v>20</v>
      </c>
      <c r="J108" s="102">
        <v>3</v>
      </c>
      <c r="K108" s="307">
        <v>60</v>
      </c>
      <c r="L108" s="299" t="s">
        <v>15</v>
      </c>
      <c r="M108" s="294" t="s">
        <v>20</v>
      </c>
      <c r="N108" s="320" t="s">
        <v>122</v>
      </c>
      <c r="O108" s="100" t="s">
        <v>1263</v>
      </c>
      <c r="P108" s="125" t="s">
        <v>385</v>
      </c>
      <c r="Q108" s="300" t="s">
        <v>19</v>
      </c>
      <c r="R108" s="302">
        <v>44562</v>
      </c>
      <c r="S108" s="302">
        <v>44926</v>
      </c>
      <c r="T108" s="321" t="s">
        <v>1156</v>
      </c>
      <c r="U108" s="304"/>
      <c r="V108" s="305" t="s">
        <v>723</v>
      </c>
      <c r="W108" s="306" t="s">
        <v>724</v>
      </c>
      <c r="X108" s="306" t="s">
        <v>727</v>
      </c>
      <c r="Y108" s="477" t="s">
        <v>728</v>
      </c>
      <c r="Z108" s="478"/>
    </row>
    <row r="109" spans="1:26" s="446" customFormat="1" ht="80.25" customHeight="1" x14ac:dyDescent="0.2">
      <c r="A109" s="251" t="s">
        <v>624</v>
      </c>
      <c r="B109" s="289" t="s">
        <v>382</v>
      </c>
      <c r="C109" s="290" t="s">
        <v>461</v>
      </c>
      <c r="D109" s="291" t="s">
        <v>23</v>
      </c>
      <c r="E109" s="334" t="s">
        <v>964</v>
      </c>
      <c r="F109" s="335" t="s">
        <v>965</v>
      </c>
      <c r="G109" s="294" t="s">
        <v>14</v>
      </c>
      <c r="H109" s="295" t="s">
        <v>963</v>
      </c>
      <c r="I109" s="320">
        <v>20</v>
      </c>
      <c r="J109" s="102">
        <v>3</v>
      </c>
      <c r="K109" s="307">
        <v>60</v>
      </c>
      <c r="L109" s="299" t="s">
        <v>15</v>
      </c>
      <c r="M109" s="294" t="s">
        <v>14</v>
      </c>
      <c r="N109" s="320" t="s">
        <v>122</v>
      </c>
      <c r="O109" s="100" t="s">
        <v>1264</v>
      </c>
      <c r="P109" s="125" t="s">
        <v>385</v>
      </c>
      <c r="Q109" s="300" t="s">
        <v>19</v>
      </c>
      <c r="R109" s="302">
        <v>44562</v>
      </c>
      <c r="S109" s="302">
        <v>44926</v>
      </c>
      <c r="T109" s="321" t="s">
        <v>1156</v>
      </c>
      <c r="U109" s="304"/>
      <c r="V109" s="305" t="s">
        <v>723</v>
      </c>
      <c r="W109" s="306" t="s">
        <v>724</v>
      </c>
      <c r="X109" s="306" t="s">
        <v>727</v>
      </c>
      <c r="Y109" s="477" t="s">
        <v>728</v>
      </c>
      <c r="Z109" s="478"/>
    </row>
    <row r="110" spans="1:26" s="446" customFormat="1" ht="135" customHeight="1" x14ac:dyDescent="0.2">
      <c r="A110" s="251" t="s">
        <v>625</v>
      </c>
      <c r="B110" s="289" t="s">
        <v>382</v>
      </c>
      <c r="C110" s="290" t="s">
        <v>463</v>
      </c>
      <c r="D110" s="291" t="s">
        <v>902</v>
      </c>
      <c r="E110" s="334" t="s">
        <v>966</v>
      </c>
      <c r="F110" s="335" t="s">
        <v>967</v>
      </c>
      <c r="G110" s="294" t="s">
        <v>20</v>
      </c>
      <c r="H110" s="295" t="s">
        <v>968</v>
      </c>
      <c r="I110" s="320">
        <v>20</v>
      </c>
      <c r="J110" s="102">
        <v>5</v>
      </c>
      <c r="K110" s="307">
        <v>100</v>
      </c>
      <c r="L110" s="299" t="s">
        <v>22</v>
      </c>
      <c r="M110" s="294" t="s">
        <v>18</v>
      </c>
      <c r="N110" s="320" t="s">
        <v>178</v>
      </c>
      <c r="O110" s="100" t="s">
        <v>969</v>
      </c>
      <c r="P110" s="125" t="s">
        <v>385</v>
      </c>
      <c r="Q110" s="300" t="s">
        <v>19</v>
      </c>
      <c r="R110" s="302">
        <v>44562</v>
      </c>
      <c r="S110" s="302">
        <v>44926</v>
      </c>
      <c r="T110" s="321" t="s">
        <v>1156</v>
      </c>
      <c r="U110" s="304"/>
      <c r="V110" s="305" t="s">
        <v>723</v>
      </c>
      <c r="W110" s="306" t="s">
        <v>724</v>
      </c>
      <c r="X110" s="306" t="s">
        <v>727</v>
      </c>
      <c r="Y110" s="477" t="s">
        <v>728</v>
      </c>
      <c r="Z110" s="478"/>
    </row>
    <row r="111" spans="1:26" s="446" customFormat="1" ht="84" customHeight="1" x14ac:dyDescent="0.2">
      <c r="A111" s="251" t="s">
        <v>626</v>
      </c>
      <c r="B111" s="289" t="s">
        <v>371</v>
      </c>
      <c r="C111" s="290" t="s">
        <v>464</v>
      </c>
      <c r="D111" s="291" t="s">
        <v>23</v>
      </c>
      <c r="E111" s="334" t="s">
        <v>970</v>
      </c>
      <c r="F111" s="335" t="s">
        <v>465</v>
      </c>
      <c r="G111" s="294" t="s">
        <v>26</v>
      </c>
      <c r="H111" s="295" t="s">
        <v>971</v>
      </c>
      <c r="I111" s="320">
        <v>15</v>
      </c>
      <c r="J111" s="102">
        <v>4</v>
      </c>
      <c r="K111" s="307">
        <v>60</v>
      </c>
      <c r="L111" s="299" t="s">
        <v>15</v>
      </c>
      <c r="M111" s="294" t="s">
        <v>26</v>
      </c>
      <c r="N111" s="320" t="s">
        <v>123</v>
      </c>
      <c r="O111" s="100" t="s">
        <v>1208</v>
      </c>
      <c r="P111" s="125" t="s">
        <v>375</v>
      </c>
      <c r="Q111" s="300" t="s">
        <v>19</v>
      </c>
      <c r="R111" s="302">
        <v>44562</v>
      </c>
      <c r="S111" s="302">
        <v>44926</v>
      </c>
      <c r="T111" s="321" t="s">
        <v>1156</v>
      </c>
      <c r="U111" s="304"/>
      <c r="V111" s="305" t="s">
        <v>723</v>
      </c>
      <c r="W111" s="306" t="s">
        <v>724</v>
      </c>
      <c r="X111" s="306" t="s">
        <v>727</v>
      </c>
      <c r="Y111" s="477" t="s">
        <v>728</v>
      </c>
      <c r="Z111" s="478"/>
    </row>
    <row r="112" spans="1:26" s="446" customFormat="1" ht="87.75" customHeight="1" x14ac:dyDescent="0.2">
      <c r="A112" s="251" t="s">
        <v>627</v>
      </c>
      <c r="B112" s="289" t="s">
        <v>377</v>
      </c>
      <c r="C112" s="290" t="s">
        <v>466</v>
      </c>
      <c r="D112" s="291" t="s">
        <v>23</v>
      </c>
      <c r="E112" s="334" t="s">
        <v>467</v>
      </c>
      <c r="F112" s="335" t="s">
        <v>972</v>
      </c>
      <c r="G112" s="294" t="s">
        <v>26</v>
      </c>
      <c r="H112" s="295" t="s">
        <v>468</v>
      </c>
      <c r="I112" s="320">
        <v>15</v>
      </c>
      <c r="J112" s="102">
        <v>4</v>
      </c>
      <c r="K112" s="307">
        <v>60</v>
      </c>
      <c r="L112" s="299" t="s">
        <v>15</v>
      </c>
      <c r="M112" s="294" t="s">
        <v>26</v>
      </c>
      <c r="N112" s="320" t="s">
        <v>123</v>
      </c>
      <c r="O112" s="100" t="s">
        <v>973</v>
      </c>
      <c r="P112" s="125" t="s">
        <v>378</v>
      </c>
      <c r="Q112" s="300" t="s">
        <v>19</v>
      </c>
      <c r="R112" s="302">
        <v>44562</v>
      </c>
      <c r="S112" s="302">
        <v>44926</v>
      </c>
      <c r="T112" s="321" t="s">
        <v>1156</v>
      </c>
      <c r="U112" s="304"/>
      <c r="V112" s="305" t="s">
        <v>723</v>
      </c>
      <c r="W112" s="306" t="s">
        <v>724</v>
      </c>
      <c r="X112" s="306" t="s">
        <v>727</v>
      </c>
      <c r="Y112" s="477" t="s">
        <v>728</v>
      </c>
      <c r="Z112" s="478"/>
    </row>
    <row r="113" spans="1:26" s="446" customFormat="1" ht="153" customHeight="1" x14ac:dyDescent="0.2">
      <c r="A113" s="251" t="s">
        <v>628</v>
      </c>
      <c r="B113" s="289" t="s">
        <v>371</v>
      </c>
      <c r="C113" s="290" t="s">
        <v>974</v>
      </c>
      <c r="D113" s="291" t="s">
        <v>902</v>
      </c>
      <c r="E113" s="334" t="s">
        <v>470</v>
      </c>
      <c r="F113" s="335" t="s">
        <v>975</v>
      </c>
      <c r="G113" s="294" t="s">
        <v>26</v>
      </c>
      <c r="H113" s="323" t="s">
        <v>976</v>
      </c>
      <c r="I113" s="320">
        <v>15</v>
      </c>
      <c r="J113" s="102">
        <v>5</v>
      </c>
      <c r="K113" s="307">
        <v>75</v>
      </c>
      <c r="L113" s="299" t="s">
        <v>15</v>
      </c>
      <c r="M113" s="294" t="s">
        <v>26</v>
      </c>
      <c r="N113" s="320" t="s">
        <v>123</v>
      </c>
      <c r="O113" s="100" t="s">
        <v>977</v>
      </c>
      <c r="P113" s="125" t="s">
        <v>375</v>
      </c>
      <c r="Q113" s="300" t="s">
        <v>19</v>
      </c>
      <c r="R113" s="302">
        <v>44562</v>
      </c>
      <c r="S113" s="302">
        <v>44926</v>
      </c>
      <c r="T113" s="321" t="s">
        <v>1156</v>
      </c>
      <c r="U113" s="304"/>
      <c r="V113" s="305" t="s">
        <v>723</v>
      </c>
      <c r="W113" s="306" t="s">
        <v>724</v>
      </c>
      <c r="X113" s="306" t="s">
        <v>727</v>
      </c>
      <c r="Y113" s="477" t="s">
        <v>728</v>
      </c>
      <c r="Z113" s="478"/>
    </row>
    <row r="114" spans="1:26" s="446" customFormat="1" ht="244.5" customHeight="1" thickBot="1" x14ac:dyDescent="0.25">
      <c r="A114" s="251" t="s">
        <v>629</v>
      </c>
      <c r="B114" s="289" t="s">
        <v>371</v>
      </c>
      <c r="C114" s="290" t="s">
        <v>978</v>
      </c>
      <c r="D114" s="291" t="s">
        <v>106</v>
      </c>
      <c r="E114" s="334" t="s">
        <v>1071</v>
      </c>
      <c r="F114" s="335" t="s">
        <v>979</v>
      </c>
      <c r="G114" s="322" t="s">
        <v>14</v>
      </c>
      <c r="H114" s="323" t="s">
        <v>1150</v>
      </c>
      <c r="I114" s="320">
        <v>10</v>
      </c>
      <c r="J114" s="102">
        <v>5</v>
      </c>
      <c r="K114" s="307">
        <v>50</v>
      </c>
      <c r="L114" s="324" t="s">
        <v>21</v>
      </c>
      <c r="M114" s="322" t="s">
        <v>14</v>
      </c>
      <c r="N114" s="320" t="s">
        <v>122</v>
      </c>
      <c r="O114" s="100" t="s">
        <v>1265</v>
      </c>
      <c r="P114" s="125" t="s">
        <v>1145</v>
      </c>
      <c r="Q114" s="300" t="s">
        <v>16</v>
      </c>
      <c r="R114" s="302">
        <v>44562</v>
      </c>
      <c r="S114" s="302">
        <v>44926</v>
      </c>
      <c r="T114" s="321" t="s">
        <v>1072</v>
      </c>
      <c r="U114" s="347"/>
      <c r="V114" s="326" t="s">
        <v>723</v>
      </c>
      <c r="W114" s="327" t="s">
        <v>724</v>
      </c>
      <c r="X114" s="327" t="s">
        <v>727</v>
      </c>
      <c r="Y114" s="477" t="s">
        <v>728</v>
      </c>
      <c r="Z114" s="478"/>
    </row>
    <row r="115" spans="1:26" s="446" customFormat="1" ht="99.75" x14ac:dyDescent="0.2">
      <c r="A115" s="251" t="s">
        <v>630</v>
      </c>
      <c r="B115" s="289" t="s">
        <v>37</v>
      </c>
      <c r="C115" s="348" t="s">
        <v>637</v>
      </c>
      <c r="D115" s="291" t="s">
        <v>106</v>
      </c>
      <c r="E115" s="292" t="s">
        <v>980</v>
      </c>
      <c r="F115" s="293" t="s">
        <v>665</v>
      </c>
      <c r="G115" s="275" t="s">
        <v>26</v>
      </c>
      <c r="H115" s="276" t="s">
        <v>652</v>
      </c>
      <c r="I115" s="296">
        <v>15</v>
      </c>
      <c r="J115" s="297">
        <v>5</v>
      </c>
      <c r="K115" s="298">
        <v>75</v>
      </c>
      <c r="L115" s="280" t="s">
        <v>15</v>
      </c>
      <c r="M115" s="275" t="s">
        <v>26</v>
      </c>
      <c r="N115" s="296" t="s">
        <v>123</v>
      </c>
      <c r="O115" s="108" t="s">
        <v>1090</v>
      </c>
      <c r="P115" s="300" t="s">
        <v>1146</v>
      </c>
      <c r="Q115" s="301" t="s">
        <v>16</v>
      </c>
      <c r="R115" s="302">
        <v>44562</v>
      </c>
      <c r="S115" s="302">
        <v>44926</v>
      </c>
      <c r="T115" s="303" t="s">
        <v>982</v>
      </c>
      <c r="U115" s="349"/>
      <c r="V115" s="350" t="s">
        <v>723</v>
      </c>
      <c r="W115" s="351" t="s">
        <v>724</v>
      </c>
      <c r="X115" s="351" t="s">
        <v>727</v>
      </c>
      <c r="Y115" s="477" t="s">
        <v>728</v>
      </c>
      <c r="Z115" s="478"/>
    </row>
    <row r="116" spans="1:26" s="446" customFormat="1" ht="96" customHeight="1" x14ac:dyDescent="0.2">
      <c r="A116" s="251" t="s">
        <v>631</v>
      </c>
      <c r="B116" s="289" t="s">
        <v>37</v>
      </c>
      <c r="C116" s="348" t="s">
        <v>638</v>
      </c>
      <c r="D116" s="291" t="s">
        <v>106</v>
      </c>
      <c r="E116" s="292" t="s">
        <v>981</v>
      </c>
      <c r="F116" s="293" t="s">
        <v>666</v>
      </c>
      <c r="G116" s="294" t="s">
        <v>20</v>
      </c>
      <c r="H116" s="295" t="s">
        <v>653</v>
      </c>
      <c r="I116" s="296">
        <v>15</v>
      </c>
      <c r="J116" s="297">
        <v>4</v>
      </c>
      <c r="K116" s="298">
        <f>+I116*J116</f>
        <v>60</v>
      </c>
      <c r="L116" s="299" t="s">
        <v>15</v>
      </c>
      <c r="M116" s="294" t="s">
        <v>20</v>
      </c>
      <c r="N116" s="296" t="s">
        <v>122</v>
      </c>
      <c r="O116" s="108" t="s">
        <v>1091</v>
      </c>
      <c r="P116" s="300" t="s">
        <v>1146</v>
      </c>
      <c r="Q116" s="301" t="s">
        <v>16</v>
      </c>
      <c r="R116" s="302">
        <v>44562</v>
      </c>
      <c r="S116" s="302">
        <v>44926</v>
      </c>
      <c r="T116" s="303" t="s">
        <v>983</v>
      </c>
      <c r="U116" s="343"/>
      <c r="V116" s="305" t="s">
        <v>723</v>
      </c>
      <c r="W116" s="306" t="s">
        <v>724</v>
      </c>
      <c r="X116" s="306" t="s">
        <v>727</v>
      </c>
      <c r="Y116" s="477" t="s">
        <v>728</v>
      </c>
      <c r="Z116" s="478"/>
    </row>
    <row r="117" spans="1:26" s="446" customFormat="1" ht="120.75" customHeight="1" x14ac:dyDescent="0.2">
      <c r="A117" s="251" t="s">
        <v>632</v>
      </c>
      <c r="B117" s="289" t="s">
        <v>37</v>
      </c>
      <c r="C117" s="348" t="s">
        <v>639</v>
      </c>
      <c r="D117" s="291" t="s">
        <v>106</v>
      </c>
      <c r="E117" s="292" t="s">
        <v>984</v>
      </c>
      <c r="F117" s="293" t="s">
        <v>985</v>
      </c>
      <c r="G117" s="294" t="s">
        <v>14</v>
      </c>
      <c r="H117" s="295" t="s">
        <v>1030</v>
      </c>
      <c r="I117" s="296">
        <v>15</v>
      </c>
      <c r="J117" s="297">
        <v>5</v>
      </c>
      <c r="K117" s="298">
        <v>75</v>
      </c>
      <c r="L117" s="299" t="s">
        <v>15</v>
      </c>
      <c r="M117" s="294" t="s">
        <v>14</v>
      </c>
      <c r="N117" s="296" t="s">
        <v>122</v>
      </c>
      <c r="O117" s="100" t="s">
        <v>1092</v>
      </c>
      <c r="P117" s="300" t="s">
        <v>1146</v>
      </c>
      <c r="Q117" s="301" t="s">
        <v>16</v>
      </c>
      <c r="R117" s="302">
        <v>44562</v>
      </c>
      <c r="S117" s="302">
        <v>44926</v>
      </c>
      <c r="T117" s="321" t="s">
        <v>986</v>
      </c>
      <c r="U117" s="343"/>
      <c r="V117" s="305" t="s">
        <v>723</v>
      </c>
      <c r="W117" s="306" t="s">
        <v>724</v>
      </c>
      <c r="X117" s="306" t="s">
        <v>727</v>
      </c>
      <c r="Y117" s="477" t="s">
        <v>728</v>
      </c>
      <c r="Z117" s="478"/>
    </row>
    <row r="118" spans="1:26" s="446" customFormat="1" ht="180" customHeight="1" x14ac:dyDescent="0.2">
      <c r="A118" s="251" t="s">
        <v>633</v>
      </c>
      <c r="B118" s="289" t="s">
        <v>37</v>
      </c>
      <c r="C118" s="348" t="s">
        <v>987</v>
      </c>
      <c r="D118" s="291" t="s">
        <v>106</v>
      </c>
      <c r="E118" s="292" t="s">
        <v>714</v>
      </c>
      <c r="F118" s="293" t="s">
        <v>988</v>
      </c>
      <c r="G118" s="294" t="s">
        <v>26</v>
      </c>
      <c r="H118" s="295" t="s">
        <v>989</v>
      </c>
      <c r="I118" s="296">
        <v>15</v>
      </c>
      <c r="J118" s="297">
        <v>5</v>
      </c>
      <c r="K118" s="298">
        <v>75</v>
      </c>
      <c r="L118" s="299" t="s">
        <v>15</v>
      </c>
      <c r="M118" s="294" t="s">
        <v>26</v>
      </c>
      <c r="N118" s="296" t="s">
        <v>123</v>
      </c>
      <c r="O118" s="100" t="s">
        <v>1093</v>
      </c>
      <c r="P118" s="300" t="s">
        <v>1146</v>
      </c>
      <c r="Q118" s="301" t="s">
        <v>16</v>
      </c>
      <c r="R118" s="302">
        <v>44562</v>
      </c>
      <c r="S118" s="302">
        <v>44926</v>
      </c>
      <c r="T118" s="321" t="s">
        <v>654</v>
      </c>
      <c r="U118" s="343"/>
      <c r="V118" s="305" t="s">
        <v>723</v>
      </c>
      <c r="W118" s="306" t="s">
        <v>724</v>
      </c>
      <c r="X118" s="306" t="s">
        <v>727</v>
      </c>
      <c r="Y118" s="477" t="s">
        <v>728</v>
      </c>
      <c r="Z118" s="478"/>
    </row>
    <row r="119" spans="1:26" s="446" customFormat="1" ht="133.5" customHeight="1" x14ac:dyDescent="0.2">
      <c r="A119" s="251" t="s">
        <v>634</v>
      </c>
      <c r="B119" s="289" t="s">
        <v>37</v>
      </c>
      <c r="C119" s="348" t="s">
        <v>641</v>
      </c>
      <c r="D119" s="291" t="s">
        <v>106</v>
      </c>
      <c r="E119" s="292" t="s">
        <v>1266</v>
      </c>
      <c r="F119" s="293" t="s">
        <v>667</v>
      </c>
      <c r="G119" s="294" t="s">
        <v>20</v>
      </c>
      <c r="H119" s="295" t="s">
        <v>990</v>
      </c>
      <c r="I119" s="296">
        <v>15</v>
      </c>
      <c r="J119" s="297">
        <v>4</v>
      </c>
      <c r="K119" s="298">
        <f>I119*4</f>
        <v>60</v>
      </c>
      <c r="L119" s="299" t="s">
        <v>15</v>
      </c>
      <c r="M119" s="294" t="s">
        <v>20</v>
      </c>
      <c r="N119" s="296" t="s">
        <v>122</v>
      </c>
      <c r="O119" s="100" t="s">
        <v>1267</v>
      </c>
      <c r="P119" s="300" t="s">
        <v>1146</v>
      </c>
      <c r="Q119" s="301" t="s">
        <v>16</v>
      </c>
      <c r="R119" s="302">
        <v>44562</v>
      </c>
      <c r="S119" s="302">
        <v>44926</v>
      </c>
      <c r="T119" s="321" t="s">
        <v>655</v>
      </c>
      <c r="U119" s="343"/>
      <c r="V119" s="305" t="s">
        <v>723</v>
      </c>
      <c r="W119" s="306" t="s">
        <v>724</v>
      </c>
      <c r="X119" s="306" t="s">
        <v>727</v>
      </c>
      <c r="Y119" s="477" t="s">
        <v>728</v>
      </c>
      <c r="Z119" s="478"/>
    </row>
    <row r="120" spans="1:26" s="446" customFormat="1" ht="117.75" customHeight="1" x14ac:dyDescent="0.2">
      <c r="A120" s="251" t="s">
        <v>635</v>
      </c>
      <c r="B120" s="289" t="s">
        <v>37</v>
      </c>
      <c r="C120" s="348" t="s">
        <v>642</v>
      </c>
      <c r="D120" s="291" t="s">
        <v>106</v>
      </c>
      <c r="E120" s="292" t="s">
        <v>668</v>
      </c>
      <c r="F120" s="293" t="s">
        <v>669</v>
      </c>
      <c r="G120" s="294" t="s">
        <v>26</v>
      </c>
      <c r="H120" s="295" t="s">
        <v>709</v>
      </c>
      <c r="I120" s="296">
        <v>5</v>
      </c>
      <c r="J120" s="297">
        <v>2</v>
      </c>
      <c r="K120" s="298">
        <v>10</v>
      </c>
      <c r="L120" s="299" t="s">
        <v>17</v>
      </c>
      <c r="M120" s="294" t="s">
        <v>20</v>
      </c>
      <c r="N120" s="296" t="s">
        <v>122</v>
      </c>
      <c r="O120" s="341" t="s">
        <v>1094</v>
      </c>
      <c r="P120" s="300" t="s">
        <v>1146</v>
      </c>
      <c r="Q120" s="301" t="s">
        <v>348</v>
      </c>
      <c r="R120" s="302">
        <v>44562</v>
      </c>
      <c r="S120" s="302">
        <v>44926</v>
      </c>
      <c r="T120" s="321" t="s">
        <v>656</v>
      </c>
      <c r="U120" s="343"/>
      <c r="V120" s="305" t="s">
        <v>723</v>
      </c>
      <c r="W120" s="306" t="s">
        <v>724</v>
      </c>
      <c r="X120" s="306" t="s">
        <v>727</v>
      </c>
      <c r="Y120" s="477" t="s">
        <v>728</v>
      </c>
      <c r="Z120" s="478"/>
    </row>
    <row r="121" spans="1:26" s="446" customFormat="1" ht="71.25" x14ac:dyDescent="0.2">
      <c r="A121" s="251" t="s">
        <v>681</v>
      </c>
      <c r="B121" s="289" t="s">
        <v>37</v>
      </c>
      <c r="C121" s="348" t="s">
        <v>644</v>
      </c>
      <c r="D121" s="291" t="s">
        <v>106</v>
      </c>
      <c r="E121" s="292" t="s">
        <v>991</v>
      </c>
      <c r="F121" s="293" t="s">
        <v>992</v>
      </c>
      <c r="G121" s="294" t="s">
        <v>26</v>
      </c>
      <c r="H121" s="295" t="s">
        <v>657</v>
      </c>
      <c r="I121" s="320">
        <v>10</v>
      </c>
      <c r="J121" s="102">
        <v>3</v>
      </c>
      <c r="K121" s="307">
        <v>30</v>
      </c>
      <c r="L121" s="299" t="s">
        <v>17</v>
      </c>
      <c r="M121" s="294" t="s">
        <v>20</v>
      </c>
      <c r="N121" s="296" t="s">
        <v>122</v>
      </c>
      <c r="O121" s="341" t="s">
        <v>1095</v>
      </c>
      <c r="P121" s="300" t="s">
        <v>1146</v>
      </c>
      <c r="Q121" s="102" t="s">
        <v>218</v>
      </c>
      <c r="R121" s="302">
        <v>44562</v>
      </c>
      <c r="S121" s="302">
        <v>44926</v>
      </c>
      <c r="T121" s="303" t="s">
        <v>1158</v>
      </c>
      <c r="U121" s="343"/>
      <c r="V121" s="305" t="s">
        <v>723</v>
      </c>
      <c r="W121" s="306" t="s">
        <v>724</v>
      </c>
      <c r="X121" s="306" t="s">
        <v>727</v>
      </c>
      <c r="Y121" s="477" t="s">
        <v>728</v>
      </c>
      <c r="Z121" s="478"/>
    </row>
    <row r="122" spans="1:26" s="446" customFormat="1" ht="118.5" customHeight="1" x14ac:dyDescent="0.2">
      <c r="A122" s="251" t="s">
        <v>682</v>
      </c>
      <c r="B122" s="289" t="s">
        <v>37</v>
      </c>
      <c r="C122" s="352" t="s">
        <v>993</v>
      </c>
      <c r="D122" s="291" t="s">
        <v>106</v>
      </c>
      <c r="E122" s="292" t="s">
        <v>670</v>
      </c>
      <c r="F122" s="293" t="s">
        <v>671</v>
      </c>
      <c r="G122" s="294" t="s">
        <v>26</v>
      </c>
      <c r="H122" s="295" t="s">
        <v>994</v>
      </c>
      <c r="I122" s="320">
        <v>15</v>
      </c>
      <c r="J122" s="102">
        <v>5</v>
      </c>
      <c r="K122" s="307">
        <v>75</v>
      </c>
      <c r="L122" s="299" t="s">
        <v>15</v>
      </c>
      <c r="M122" s="294" t="s">
        <v>26</v>
      </c>
      <c r="N122" s="296" t="s">
        <v>123</v>
      </c>
      <c r="O122" s="301" t="s">
        <v>1096</v>
      </c>
      <c r="P122" s="300" t="s">
        <v>1146</v>
      </c>
      <c r="Q122" s="102" t="s">
        <v>218</v>
      </c>
      <c r="R122" s="302">
        <v>44562</v>
      </c>
      <c r="S122" s="302">
        <v>44926</v>
      </c>
      <c r="T122" s="312" t="s">
        <v>995</v>
      </c>
      <c r="U122" s="343"/>
      <c r="V122" s="305" t="s">
        <v>723</v>
      </c>
      <c r="W122" s="306" t="s">
        <v>724</v>
      </c>
      <c r="X122" s="306" t="s">
        <v>727</v>
      </c>
      <c r="Y122" s="477" t="s">
        <v>728</v>
      </c>
      <c r="Z122" s="478"/>
    </row>
    <row r="123" spans="1:26" s="446" customFormat="1" ht="126" customHeight="1" x14ac:dyDescent="0.2">
      <c r="A123" s="251" t="s">
        <v>683</v>
      </c>
      <c r="B123" s="289" t="s">
        <v>37</v>
      </c>
      <c r="C123" s="352" t="s">
        <v>646</v>
      </c>
      <c r="D123" s="291" t="s">
        <v>106</v>
      </c>
      <c r="E123" s="292" t="s">
        <v>672</v>
      </c>
      <c r="F123" s="293" t="s">
        <v>673</v>
      </c>
      <c r="G123" s="294" t="s">
        <v>20</v>
      </c>
      <c r="H123" s="295" t="s">
        <v>712</v>
      </c>
      <c r="I123" s="320">
        <v>15</v>
      </c>
      <c r="J123" s="102">
        <v>5</v>
      </c>
      <c r="K123" s="307">
        <v>75</v>
      </c>
      <c r="L123" s="299" t="s">
        <v>15</v>
      </c>
      <c r="M123" s="294" t="s">
        <v>20</v>
      </c>
      <c r="N123" s="296" t="s">
        <v>122</v>
      </c>
      <c r="O123" s="100" t="s">
        <v>1097</v>
      </c>
      <c r="P123" s="300" t="s">
        <v>1146</v>
      </c>
      <c r="Q123" s="301" t="s">
        <v>207</v>
      </c>
      <c r="R123" s="302">
        <v>44562</v>
      </c>
      <c r="S123" s="302">
        <v>44926</v>
      </c>
      <c r="T123" s="321" t="s">
        <v>658</v>
      </c>
      <c r="U123" s="343"/>
      <c r="V123" s="305" t="s">
        <v>723</v>
      </c>
      <c r="W123" s="306" t="s">
        <v>724</v>
      </c>
      <c r="X123" s="306" t="s">
        <v>727</v>
      </c>
      <c r="Y123" s="477" t="s">
        <v>728</v>
      </c>
      <c r="Z123" s="478"/>
    </row>
    <row r="124" spans="1:26" s="446" customFormat="1" ht="93.75" customHeight="1" x14ac:dyDescent="0.2">
      <c r="A124" s="251" t="s">
        <v>684</v>
      </c>
      <c r="B124" s="289" t="s">
        <v>37</v>
      </c>
      <c r="C124" s="352" t="s">
        <v>647</v>
      </c>
      <c r="D124" s="291" t="s">
        <v>23</v>
      </c>
      <c r="E124" s="292" t="s">
        <v>674</v>
      </c>
      <c r="F124" s="293" t="s">
        <v>675</v>
      </c>
      <c r="G124" s="294" t="s">
        <v>20</v>
      </c>
      <c r="H124" s="295" t="s">
        <v>996</v>
      </c>
      <c r="I124" s="320">
        <v>15</v>
      </c>
      <c r="J124" s="102">
        <v>4</v>
      </c>
      <c r="K124" s="307">
        <f>+I124*J124</f>
        <v>60</v>
      </c>
      <c r="L124" s="299" t="s">
        <v>15</v>
      </c>
      <c r="M124" s="294" t="s">
        <v>20</v>
      </c>
      <c r="N124" s="296" t="s">
        <v>122</v>
      </c>
      <c r="O124" s="100" t="s">
        <v>1098</v>
      </c>
      <c r="P124" s="300" t="s">
        <v>1146</v>
      </c>
      <c r="Q124" s="102" t="s">
        <v>218</v>
      </c>
      <c r="R124" s="302">
        <v>44562</v>
      </c>
      <c r="S124" s="302">
        <v>44926</v>
      </c>
      <c r="T124" s="346" t="s">
        <v>659</v>
      </c>
      <c r="U124" s="343"/>
      <c r="V124" s="305" t="s">
        <v>723</v>
      </c>
      <c r="W124" s="306" t="s">
        <v>724</v>
      </c>
      <c r="X124" s="306" t="s">
        <v>727</v>
      </c>
      <c r="Y124" s="477" t="s">
        <v>728</v>
      </c>
      <c r="Z124" s="478"/>
    </row>
    <row r="125" spans="1:26" s="446" customFormat="1" ht="91.5" customHeight="1" x14ac:dyDescent="0.2">
      <c r="A125" s="251" t="s">
        <v>685</v>
      </c>
      <c r="B125" s="289" t="s">
        <v>37</v>
      </c>
      <c r="C125" s="352" t="s">
        <v>997</v>
      </c>
      <c r="D125" s="291" t="s">
        <v>106</v>
      </c>
      <c r="E125" s="292" t="s">
        <v>998</v>
      </c>
      <c r="F125" s="293" t="s">
        <v>676</v>
      </c>
      <c r="G125" s="294" t="s">
        <v>26</v>
      </c>
      <c r="H125" s="295" t="s">
        <v>999</v>
      </c>
      <c r="I125" s="320">
        <v>15</v>
      </c>
      <c r="J125" s="102">
        <v>5</v>
      </c>
      <c r="K125" s="307">
        <v>75</v>
      </c>
      <c r="L125" s="299" t="s">
        <v>15</v>
      </c>
      <c r="M125" s="294" t="s">
        <v>26</v>
      </c>
      <c r="N125" s="296" t="s">
        <v>123</v>
      </c>
      <c r="O125" s="100" t="s">
        <v>1268</v>
      </c>
      <c r="P125" s="300" t="s">
        <v>1146</v>
      </c>
      <c r="Q125" s="102" t="s">
        <v>660</v>
      </c>
      <c r="R125" s="302">
        <v>44562</v>
      </c>
      <c r="S125" s="302">
        <v>44926</v>
      </c>
      <c r="T125" s="353" t="s">
        <v>661</v>
      </c>
      <c r="U125" s="343"/>
      <c r="V125" s="305" t="s">
        <v>723</v>
      </c>
      <c r="W125" s="306" t="s">
        <v>724</v>
      </c>
      <c r="X125" s="306" t="s">
        <v>727</v>
      </c>
      <c r="Y125" s="477" t="s">
        <v>728</v>
      </c>
      <c r="Z125" s="478"/>
    </row>
    <row r="126" spans="1:26" s="446" customFormat="1" ht="84" customHeight="1" x14ac:dyDescent="0.2">
      <c r="A126" s="251" t="s">
        <v>686</v>
      </c>
      <c r="B126" s="289" t="s">
        <v>37</v>
      </c>
      <c r="C126" s="352" t="s">
        <v>649</v>
      </c>
      <c r="D126" s="291" t="s">
        <v>23</v>
      </c>
      <c r="E126" s="292" t="s">
        <v>677</v>
      </c>
      <c r="F126" s="293" t="s">
        <v>678</v>
      </c>
      <c r="G126" s="294" t="s">
        <v>26</v>
      </c>
      <c r="H126" s="295" t="s">
        <v>1000</v>
      </c>
      <c r="I126" s="320">
        <v>15</v>
      </c>
      <c r="J126" s="102">
        <v>5</v>
      </c>
      <c r="K126" s="307">
        <v>75</v>
      </c>
      <c r="L126" s="299" t="s">
        <v>15</v>
      </c>
      <c r="M126" s="294" t="s">
        <v>26</v>
      </c>
      <c r="N126" s="296" t="s">
        <v>123</v>
      </c>
      <c r="O126" s="100" t="s">
        <v>1099</v>
      </c>
      <c r="P126" s="300" t="s">
        <v>1146</v>
      </c>
      <c r="Q126" s="102" t="s">
        <v>218</v>
      </c>
      <c r="R126" s="302">
        <v>44562</v>
      </c>
      <c r="S126" s="302">
        <v>44926</v>
      </c>
      <c r="T126" s="346" t="s">
        <v>659</v>
      </c>
      <c r="U126" s="343"/>
      <c r="V126" s="305" t="s">
        <v>723</v>
      </c>
      <c r="W126" s="306" t="s">
        <v>724</v>
      </c>
      <c r="X126" s="306" t="s">
        <v>727</v>
      </c>
      <c r="Y126" s="477" t="s">
        <v>728</v>
      </c>
      <c r="Z126" s="478"/>
    </row>
    <row r="127" spans="1:26" s="446" customFormat="1" ht="111.75" customHeight="1" x14ac:dyDescent="0.2">
      <c r="A127" s="251" t="s">
        <v>687</v>
      </c>
      <c r="B127" s="289" t="s">
        <v>37</v>
      </c>
      <c r="C127" s="352" t="s">
        <v>650</v>
      </c>
      <c r="D127" s="291" t="s">
        <v>106</v>
      </c>
      <c r="E127" s="292" t="s">
        <v>1001</v>
      </c>
      <c r="F127" s="293" t="s">
        <v>679</v>
      </c>
      <c r="G127" s="294" t="s">
        <v>26</v>
      </c>
      <c r="H127" s="295" t="s">
        <v>662</v>
      </c>
      <c r="I127" s="320">
        <v>15</v>
      </c>
      <c r="J127" s="102">
        <v>5</v>
      </c>
      <c r="K127" s="307">
        <v>75</v>
      </c>
      <c r="L127" s="299" t="s">
        <v>15</v>
      </c>
      <c r="M127" s="294" t="s">
        <v>26</v>
      </c>
      <c r="N127" s="296" t="s">
        <v>123</v>
      </c>
      <c r="O127" s="100" t="s">
        <v>1100</v>
      </c>
      <c r="P127" s="300" t="s">
        <v>1146</v>
      </c>
      <c r="Q127" s="102" t="s">
        <v>660</v>
      </c>
      <c r="R127" s="302">
        <v>44562</v>
      </c>
      <c r="S127" s="302">
        <v>44926</v>
      </c>
      <c r="T127" s="312" t="s">
        <v>663</v>
      </c>
      <c r="U127" s="343"/>
      <c r="V127" s="305" t="s">
        <v>723</v>
      </c>
      <c r="W127" s="306" t="s">
        <v>724</v>
      </c>
      <c r="X127" s="306" t="s">
        <v>727</v>
      </c>
      <c r="Y127" s="477" t="s">
        <v>728</v>
      </c>
      <c r="Z127" s="478"/>
    </row>
    <row r="128" spans="1:26" s="446" customFormat="1" ht="127.5" customHeight="1" x14ac:dyDescent="0.2">
      <c r="A128" s="251" t="s">
        <v>688</v>
      </c>
      <c r="B128" s="289" t="s">
        <v>37</v>
      </c>
      <c r="C128" s="290" t="s">
        <v>1002</v>
      </c>
      <c r="D128" s="291" t="s">
        <v>23</v>
      </c>
      <c r="E128" s="334" t="s">
        <v>680</v>
      </c>
      <c r="F128" s="293" t="s">
        <v>1003</v>
      </c>
      <c r="G128" s="294" t="s">
        <v>18</v>
      </c>
      <c r="H128" s="295" t="s">
        <v>1153</v>
      </c>
      <c r="I128" s="296">
        <v>15</v>
      </c>
      <c r="J128" s="297">
        <v>5</v>
      </c>
      <c r="K128" s="298">
        <v>75</v>
      </c>
      <c r="L128" s="340" t="s">
        <v>15</v>
      </c>
      <c r="M128" s="294" t="s">
        <v>18</v>
      </c>
      <c r="N128" s="296" t="s">
        <v>178</v>
      </c>
      <c r="O128" s="100" t="s">
        <v>1101</v>
      </c>
      <c r="P128" s="300" t="s">
        <v>1146</v>
      </c>
      <c r="Q128" s="301" t="s">
        <v>16</v>
      </c>
      <c r="R128" s="302">
        <v>44562</v>
      </c>
      <c r="S128" s="302">
        <v>44926</v>
      </c>
      <c r="T128" s="321" t="s">
        <v>664</v>
      </c>
      <c r="U128" s="343"/>
      <c r="V128" s="305" t="s">
        <v>723</v>
      </c>
      <c r="W128" s="306" t="s">
        <v>724</v>
      </c>
      <c r="X128" s="306" t="s">
        <v>727</v>
      </c>
      <c r="Y128" s="477" t="s">
        <v>728</v>
      </c>
      <c r="Z128" s="478"/>
    </row>
    <row r="129" spans="1:26" s="446" customFormat="1" ht="81" customHeight="1" x14ac:dyDescent="0.2">
      <c r="A129" s="256" t="s">
        <v>689</v>
      </c>
      <c r="B129" s="354" t="s">
        <v>37</v>
      </c>
      <c r="C129" s="355" t="s">
        <v>1034</v>
      </c>
      <c r="D129" s="356" t="s">
        <v>106</v>
      </c>
      <c r="E129" s="357" t="s">
        <v>1036</v>
      </c>
      <c r="F129" s="358" t="s">
        <v>1035</v>
      </c>
      <c r="G129" s="322" t="s">
        <v>26</v>
      </c>
      <c r="H129" s="323" t="s">
        <v>1038</v>
      </c>
      <c r="I129" s="320">
        <v>15</v>
      </c>
      <c r="J129" s="102">
        <v>4</v>
      </c>
      <c r="K129" s="307">
        <f>I129*J129</f>
        <v>60</v>
      </c>
      <c r="L129" s="359" t="s">
        <v>15</v>
      </c>
      <c r="M129" s="322" t="s">
        <v>26</v>
      </c>
      <c r="N129" s="360" t="s">
        <v>123</v>
      </c>
      <c r="O129" s="361" t="s">
        <v>1269</v>
      </c>
      <c r="P129" s="362" t="s">
        <v>1146</v>
      </c>
      <c r="Q129" s="363" t="s">
        <v>660</v>
      </c>
      <c r="R129" s="364">
        <v>44562</v>
      </c>
      <c r="S129" s="364">
        <v>44926</v>
      </c>
      <c r="T129" s="365" t="s">
        <v>1037</v>
      </c>
      <c r="U129" s="366"/>
      <c r="V129" s="326" t="s">
        <v>723</v>
      </c>
      <c r="W129" s="327" t="s">
        <v>724</v>
      </c>
      <c r="X129" s="327" t="s">
        <v>727</v>
      </c>
      <c r="Y129" s="477" t="s">
        <v>728</v>
      </c>
      <c r="Z129" s="478"/>
    </row>
    <row r="130" spans="1:26" s="446" customFormat="1" ht="323.25" customHeight="1" thickBot="1" x14ac:dyDescent="0.25">
      <c r="A130" s="459" t="s">
        <v>1159</v>
      </c>
      <c r="B130" s="367" t="s">
        <v>37</v>
      </c>
      <c r="C130" s="368" t="s">
        <v>1161</v>
      </c>
      <c r="D130" s="369" t="s">
        <v>106</v>
      </c>
      <c r="E130" s="370" t="s">
        <v>1270</v>
      </c>
      <c r="F130" s="371" t="s">
        <v>1271</v>
      </c>
      <c r="G130" s="308" t="s">
        <v>20</v>
      </c>
      <c r="H130" s="309" t="s">
        <v>1272</v>
      </c>
      <c r="I130" s="320">
        <v>15</v>
      </c>
      <c r="J130" s="102">
        <v>5</v>
      </c>
      <c r="K130" s="307">
        <f>I130*J130</f>
        <v>75</v>
      </c>
      <c r="L130" s="372" t="s">
        <v>15</v>
      </c>
      <c r="M130" s="308" t="s">
        <v>20</v>
      </c>
      <c r="N130" s="373" t="s">
        <v>122</v>
      </c>
      <c r="O130" s="374" t="s">
        <v>1273</v>
      </c>
      <c r="P130" s="374" t="s">
        <v>1160</v>
      </c>
      <c r="Q130" s="375" t="s">
        <v>16</v>
      </c>
      <c r="R130" s="376">
        <v>44774</v>
      </c>
      <c r="S130" s="376">
        <v>44926</v>
      </c>
      <c r="T130" s="377" t="s">
        <v>1274</v>
      </c>
      <c r="U130" s="378"/>
      <c r="V130" s="379" t="s">
        <v>723</v>
      </c>
      <c r="W130" s="380" t="s">
        <v>724</v>
      </c>
      <c r="X130" s="380" t="s">
        <v>727</v>
      </c>
      <c r="Y130" s="477" t="s">
        <v>728</v>
      </c>
      <c r="Z130" s="478"/>
    </row>
    <row r="131" spans="1:26" s="446" customFormat="1" ht="323.25" customHeight="1" x14ac:dyDescent="0.2">
      <c r="A131" s="431" t="s">
        <v>1187</v>
      </c>
      <c r="B131" s="381" t="s">
        <v>164</v>
      </c>
      <c r="C131" s="382" t="s">
        <v>1162</v>
      </c>
      <c r="D131" s="383" t="s">
        <v>106</v>
      </c>
      <c r="E131" s="384" t="s">
        <v>1196</v>
      </c>
      <c r="F131" s="385" t="s">
        <v>1275</v>
      </c>
      <c r="G131" s="386" t="s">
        <v>26</v>
      </c>
      <c r="H131" s="387" t="s">
        <v>1197</v>
      </c>
      <c r="I131" s="388">
        <v>5</v>
      </c>
      <c r="J131" s="389">
        <v>1</v>
      </c>
      <c r="K131" s="390">
        <f>I131*J131</f>
        <v>5</v>
      </c>
      <c r="L131" s="391" t="s">
        <v>17</v>
      </c>
      <c r="M131" s="328" t="s">
        <v>20</v>
      </c>
      <c r="N131" s="392" t="s">
        <v>1164</v>
      </c>
      <c r="O131" s="393" t="s">
        <v>1165</v>
      </c>
      <c r="P131" s="393" t="s">
        <v>1166</v>
      </c>
      <c r="Q131" s="394" t="s">
        <v>207</v>
      </c>
      <c r="R131" s="395">
        <v>44718</v>
      </c>
      <c r="S131" s="395">
        <v>44926</v>
      </c>
      <c r="T131" s="396" t="s">
        <v>1167</v>
      </c>
      <c r="U131" s="397"/>
      <c r="V131" s="332" t="s">
        <v>723</v>
      </c>
      <c r="W131" s="333" t="s">
        <v>724</v>
      </c>
      <c r="X131" s="333" t="s">
        <v>727</v>
      </c>
      <c r="Y131" s="477" t="s">
        <v>728</v>
      </c>
      <c r="Z131" s="478"/>
    </row>
    <row r="132" spans="1:26" s="446" customFormat="1" ht="323.25" customHeight="1" x14ac:dyDescent="0.2">
      <c r="A132" s="432" t="s">
        <v>1188</v>
      </c>
      <c r="B132" s="398" t="s">
        <v>164</v>
      </c>
      <c r="C132" s="382" t="s">
        <v>1168</v>
      </c>
      <c r="D132" s="399" t="s">
        <v>106</v>
      </c>
      <c r="E132" s="292" t="s">
        <v>1196</v>
      </c>
      <c r="F132" s="293" t="s">
        <v>1198</v>
      </c>
      <c r="G132" s="339" t="s">
        <v>26</v>
      </c>
      <c r="H132" s="400" t="s">
        <v>1200</v>
      </c>
      <c r="I132" s="388">
        <v>10</v>
      </c>
      <c r="J132" s="389">
        <v>1</v>
      </c>
      <c r="K132" s="390">
        <f t="shared" ref="K132:K136" si="2">I132*J132</f>
        <v>10</v>
      </c>
      <c r="L132" s="340" t="s">
        <v>17</v>
      </c>
      <c r="M132" s="294" t="s">
        <v>20</v>
      </c>
      <c r="N132" s="296" t="s">
        <v>1164</v>
      </c>
      <c r="O132" s="125" t="s">
        <v>1170</v>
      </c>
      <c r="P132" s="125" t="s">
        <v>1171</v>
      </c>
      <c r="Q132" s="102" t="s">
        <v>207</v>
      </c>
      <c r="R132" s="302">
        <v>44718</v>
      </c>
      <c r="S132" s="302">
        <v>44926</v>
      </c>
      <c r="T132" s="303" t="s">
        <v>1172</v>
      </c>
      <c r="U132" s="401"/>
      <c r="V132" s="305" t="s">
        <v>723</v>
      </c>
      <c r="W132" s="306" t="s">
        <v>724</v>
      </c>
      <c r="X132" s="306" t="s">
        <v>727</v>
      </c>
      <c r="Y132" s="477" t="s">
        <v>728</v>
      </c>
      <c r="Z132" s="478"/>
    </row>
    <row r="133" spans="1:26" s="446" customFormat="1" ht="323.25" customHeight="1" thickBot="1" x14ac:dyDescent="0.25">
      <c r="A133" s="459" t="s">
        <v>1189</v>
      </c>
      <c r="B133" s="398" t="s">
        <v>164</v>
      </c>
      <c r="C133" s="382" t="s">
        <v>1201</v>
      </c>
      <c r="D133" s="399" t="s">
        <v>106</v>
      </c>
      <c r="E133" s="292" t="s">
        <v>1276</v>
      </c>
      <c r="F133" s="293" t="s">
        <v>1199</v>
      </c>
      <c r="G133" s="339" t="s">
        <v>26</v>
      </c>
      <c r="H133" s="400" t="s">
        <v>1202</v>
      </c>
      <c r="I133" s="388">
        <v>5</v>
      </c>
      <c r="J133" s="389">
        <v>1</v>
      </c>
      <c r="K133" s="390">
        <f t="shared" si="2"/>
        <v>5</v>
      </c>
      <c r="L133" s="340" t="s">
        <v>17</v>
      </c>
      <c r="M133" s="294" t="s">
        <v>20</v>
      </c>
      <c r="N133" s="296" t="s">
        <v>1164</v>
      </c>
      <c r="O133" s="100" t="s">
        <v>1277</v>
      </c>
      <c r="P133" s="125" t="s">
        <v>1173</v>
      </c>
      <c r="Q133" s="102" t="s">
        <v>207</v>
      </c>
      <c r="R133" s="302">
        <v>44718</v>
      </c>
      <c r="S133" s="302">
        <v>44926</v>
      </c>
      <c r="T133" s="303" t="s">
        <v>1167</v>
      </c>
      <c r="U133" s="401"/>
      <c r="V133" s="305" t="s">
        <v>723</v>
      </c>
      <c r="W133" s="306" t="s">
        <v>724</v>
      </c>
      <c r="X133" s="306" t="s">
        <v>727</v>
      </c>
      <c r="Y133" s="477" t="s">
        <v>728</v>
      </c>
      <c r="Z133" s="478"/>
    </row>
    <row r="134" spans="1:26" s="446" customFormat="1" ht="323.25" customHeight="1" x14ac:dyDescent="0.2">
      <c r="A134" s="431" t="s">
        <v>1190</v>
      </c>
      <c r="B134" s="398" t="s">
        <v>164</v>
      </c>
      <c r="C134" s="258" t="s">
        <v>1174</v>
      </c>
      <c r="D134" s="399" t="s">
        <v>106</v>
      </c>
      <c r="E134" s="292" t="s">
        <v>1278</v>
      </c>
      <c r="F134" s="293" t="s">
        <v>1175</v>
      </c>
      <c r="G134" s="339" t="s">
        <v>26</v>
      </c>
      <c r="H134" s="400" t="s">
        <v>1176</v>
      </c>
      <c r="I134" s="296">
        <v>10</v>
      </c>
      <c r="J134" s="297">
        <v>1</v>
      </c>
      <c r="K134" s="390">
        <f t="shared" si="2"/>
        <v>10</v>
      </c>
      <c r="L134" s="340" t="s">
        <v>17</v>
      </c>
      <c r="M134" s="294" t="s">
        <v>20</v>
      </c>
      <c r="N134" s="296" t="s">
        <v>1164</v>
      </c>
      <c r="O134" s="100" t="s">
        <v>1204</v>
      </c>
      <c r="P134" s="125" t="s">
        <v>1173</v>
      </c>
      <c r="Q134" s="102" t="s">
        <v>207</v>
      </c>
      <c r="R134" s="302">
        <v>44718</v>
      </c>
      <c r="S134" s="302">
        <v>44926</v>
      </c>
      <c r="T134" s="303" t="s">
        <v>1279</v>
      </c>
      <c r="U134" s="401"/>
      <c r="V134" s="305" t="s">
        <v>723</v>
      </c>
      <c r="W134" s="306" t="s">
        <v>724</v>
      </c>
      <c r="X134" s="306" t="s">
        <v>727</v>
      </c>
      <c r="Y134" s="477" t="s">
        <v>728</v>
      </c>
      <c r="Z134" s="478"/>
    </row>
    <row r="135" spans="1:26" s="446" customFormat="1" ht="323.25" customHeight="1" thickBot="1" x14ac:dyDescent="0.25">
      <c r="A135" s="432" t="s">
        <v>1191</v>
      </c>
      <c r="B135" s="402" t="s">
        <v>164</v>
      </c>
      <c r="C135" s="399" t="s">
        <v>1177</v>
      </c>
      <c r="D135" s="403" t="s">
        <v>106</v>
      </c>
      <c r="E135" s="292" t="s">
        <v>1280</v>
      </c>
      <c r="F135" s="293" t="s">
        <v>1178</v>
      </c>
      <c r="G135" s="404" t="s">
        <v>18</v>
      </c>
      <c r="H135" s="400" t="s">
        <v>1203</v>
      </c>
      <c r="I135" s="296">
        <v>15</v>
      </c>
      <c r="J135" s="297"/>
      <c r="K135" s="390"/>
      <c r="L135" s="18" t="s">
        <v>22</v>
      </c>
      <c r="M135" s="24" t="s">
        <v>26</v>
      </c>
      <c r="N135" s="360" t="s">
        <v>123</v>
      </c>
      <c r="O135" s="361" t="s">
        <v>1281</v>
      </c>
      <c r="P135" s="125" t="s">
        <v>1173</v>
      </c>
      <c r="Q135" s="363" t="s">
        <v>19</v>
      </c>
      <c r="R135" s="364">
        <v>44927</v>
      </c>
      <c r="S135" s="364">
        <v>45107</v>
      </c>
      <c r="T135" s="405" t="s">
        <v>1279</v>
      </c>
      <c r="U135" s="401"/>
      <c r="V135" s="305" t="s">
        <v>723</v>
      </c>
      <c r="W135" s="306" t="s">
        <v>724</v>
      </c>
      <c r="X135" s="306" t="s">
        <v>727</v>
      </c>
      <c r="Y135" s="477" t="s">
        <v>728</v>
      </c>
      <c r="Z135" s="478"/>
    </row>
    <row r="136" spans="1:26" s="446" customFormat="1" ht="323.25" customHeight="1" thickBot="1" x14ac:dyDescent="0.25">
      <c r="A136" s="459" t="s">
        <v>1192</v>
      </c>
      <c r="B136" s="406" t="s">
        <v>164</v>
      </c>
      <c r="C136" s="368" t="s">
        <v>1180</v>
      </c>
      <c r="D136" s="407" t="s">
        <v>106</v>
      </c>
      <c r="E136" s="408" t="s">
        <v>1181</v>
      </c>
      <c r="F136" s="371" t="s">
        <v>1182</v>
      </c>
      <c r="G136" s="409" t="s">
        <v>14</v>
      </c>
      <c r="H136" s="410" t="s">
        <v>1183</v>
      </c>
      <c r="I136" s="411">
        <v>15</v>
      </c>
      <c r="J136" s="412">
        <v>5</v>
      </c>
      <c r="K136" s="413">
        <f t="shared" si="2"/>
        <v>75</v>
      </c>
      <c r="L136" s="372" t="s">
        <v>15</v>
      </c>
      <c r="M136" s="308" t="s">
        <v>14</v>
      </c>
      <c r="N136" s="411" t="s">
        <v>1164</v>
      </c>
      <c r="O136" s="374" t="s">
        <v>1184</v>
      </c>
      <c r="P136" s="374" t="s">
        <v>1185</v>
      </c>
      <c r="Q136" s="375" t="s">
        <v>207</v>
      </c>
      <c r="R136" s="376">
        <v>44718</v>
      </c>
      <c r="S136" s="376">
        <v>44926</v>
      </c>
      <c r="T136" s="414" t="s">
        <v>1186</v>
      </c>
      <c r="U136" s="415"/>
      <c r="V136" s="379" t="s">
        <v>723</v>
      </c>
      <c r="W136" s="380" t="s">
        <v>724</v>
      </c>
      <c r="X136" s="380" t="s">
        <v>727</v>
      </c>
      <c r="Y136" s="479" t="s">
        <v>728</v>
      </c>
      <c r="Z136" s="480"/>
    </row>
  </sheetData>
  <mergeCells count="137">
    <mergeCell ref="A1:B4"/>
    <mergeCell ref="Y7:Z7"/>
    <mergeCell ref="Y8:Z8"/>
    <mergeCell ref="Y9:Z9"/>
    <mergeCell ref="Y10:Z10"/>
    <mergeCell ref="Y11:Z11"/>
    <mergeCell ref="A6:F6"/>
    <mergeCell ref="H6:L6"/>
    <mergeCell ref="N6:T6"/>
    <mergeCell ref="U6:Z6"/>
    <mergeCell ref="C3:X4"/>
    <mergeCell ref="C1:X2"/>
    <mergeCell ref="Y17:Z17"/>
    <mergeCell ref="Y18:Z18"/>
    <mergeCell ref="Y19:Z19"/>
    <mergeCell ref="Y20:Z20"/>
    <mergeCell ref="Y21:Z21"/>
    <mergeCell ref="Y12:Z12"/>
    <mergeCell ref="Y13:Z13"/>
    <mergeCell ref="Y14:Z14"/>
    <mergeCell ref="Y15:Z15"/>
    <mergeCell ref="Y16:Z16"/>
    <mergeCell ref="Y27:Z27"/>
    <mergeCell ref="Y28:Z28"/>
    <mergeCell ref="Y29:Z29"/>
    <mergeCell ref="Y30:Z30"/>
    <mergeCell ref="Y31:Z31"/>
    <mergeCell ref="Y22:Z22"/>
    <mergeCell ref="Y23:Z23"/>
    <mergeCell ref="Y24:Z24"/>
    <mergeCell ref="Y25:Z25"/>
    <mergeCell ref="Y26:Z26"/>
    <mergeCell ref="Y37:Z37"/>
    <mergeCell ref="Y38:Z38"/>
    <mergeCell ref="Y39:Z39"/>
    <mergeCell ref="Y40:Z40"/>
    <mergeCell ref="Y41:Z41"/>
    <mergeCell ref="Y32:Z32"/>
    <mergeCell ref="Y33:Z33"/>
    <mergeCell ref="Y34:Z34"/>
    <mergeCell ref="Y35:Z35"/>
    <mergeCell ref="Y36:Z36"/>
    <mergeCell ref="Y47:Z47"/>
    <mergeCell ref="Y48:Z48"/>
    <mergeCell ref="Y49:Z49"/>
    <mergeCell ref="Y50:Z50"/>
    <mergeCell ref="Y51:Z51"/>
    <mergeCell ref="Y42:Z42"/>
    <mergeCell ref="Y43:Z43"/>
    <mergeCell ref="Y44:Z44"/>
    <mergeCell ref="Y45:Z45"/>
    <mergeCell ref="Y46:Z46"/>
    <mergeCell ref="Y57:Z57"/>
    <mergeCell ref="Y58:Z58"/>
    <mergeCell ref="Y59:Z59"/>
    <mergeCell ref="Y60:Z60"/>
    <mergeCell ref="Y61:Z61"/>
    <mergeCell ref="Y52:Z52"/>
    <mergeCell ref="Y53:Z53"/>
    <mergeCell ref="Y54:Z54"/>
    <mergeCell ref="Y55:Z55"/>
    <mergeCell ref="Y56:Z56"/>
    <mergeCell ref="Y67:Z67"/>
    <mergeCell ref="Y68:Z68"/>
    <mergeCell ref="Y69:Z69"/>
    <mergeCell ref="Y70:Z70"/>
    <mergeCell ref="Y71:Z71"/>
    <mergeCell ref="Y62:Z62"/>
    <mergeCell ref="Y63:Z63"/>
    <mergeCell ref="Y64:Z64"/>
    <mergeCell ref="Y65:Z65"/>
    <mergeCell ref="Y66:Z66"/>
    <mergeCell ref="Y77:Z77"/>
    <mergeCell ref="Y78:Z78"/>
    <mergeCell ref="Y79:Z79"/>
    <mergeCell ref="Y80:Z80"/>
    <mergeCell ref="Y81:Z81"/>
    <mergeCell ref="Y72:Z72"/>
    <mergeCell ref="Y73:Z73"/>
    <mergeCell ref="Y74:Z74"/>
    <mergeCell ref="Y75:Z75"/>
    <mergeCell ref="Y76:Z76"/>
    <mergeCell ref="Y87:Z87"/>
    <mergeCell ref="Y88:Z88"/>
    <mergeCell ref="Y89:Z89"/>
    <mergeCell ref="Y90:Z90"/>
    <mergeCell ref="Y91:Z91"/>
    <mergeCell ref="Y82:Z82"/>
    <mergeCell ref="Y83:Z83"/>
    <mergeCell ref="Y84:Z84"/>
    <mergeCell ref="Y85:Z85"/>
    <mergeCell ref="Y86:Z86"/>
    <mergeCell ref="Y97:Z97"/>
    <mergeCell ref="Y98:Z98"/>
    <mergeCell ref="Y99:Z99"/>
    <mergeCell ref="Y100:Z100"/>
    <mergeCell ref="Y101:Z101"/>
    <mergeCell ref="Y92:Z92"/>
    <mergeCell ref="Y93:Z93"/>
    <mergeCell ref="Y94:Z94"/>
    <mergeCell ref="Y95:Z95"/>
    <mergeCell ref="Y96:Z96"/>
    <mergeCell ref="Y114:Z114"/>
    <mergeCell ref="Y115:Z115"/>
    <mergeCell ref="Y116:Z116"/>
    <mergeCell ref="Y107:Z107"/>
    <mergeCell ref="Y108:Z108"/>
    <mergeCell ref="Y109:Z109"/>
    <mergeCell ref="Y110:Z110"/>
    <mergeCell ref="Y111:Z111"/>
    <mergeCell ref="Y102:Z102"/>
    <mergeCell ref="Y103:Z103"/>
    <mergeCell ref="Y104:Z104"/>
    <mergeCell ref="Y105:Z105"/>
    <mergeCell ref="Y106:Z106"/>
    <mergeCell ref="Y112:Z112"/>
    <mergeCell ref="Y113:Z113"/>
    <mergeCell ref="Y132:Z132"/>
    <mergeCell ref="Y133:Z133"/>
    <mergeCell ref="Y134:Z134"/>
    <mergeCell ref="Y135:Z135"/>
    <mergeCell ref="Y136:Z136"/>
    <mergeCell ref="Y127:Z127"/>
    <mergeCell ref="Y128:Z128"/>
    <mergeCell ref="Y129:Z129"/>
    <mergeCell ref="Y130:Z130"/>
    <mergeCell ref="Y131:Z131"/>
    <mergeCell ref="Y122:Z122"/>
    <mergeCell ref="Y123:Z123"/>
    <mergeCell ref="Y124:Z124"/>
    <mergeCell ref="Y125:Z125"/>
    <mergeCell ref="Y126:Z126"/>
    <mergeCell ref="Y117:Z117"/>
    <mergeCell ref="Y118:Z118"/>
    <mergeCell ref="Y119:Z119"/>
    <mergeCell ref="Y120:Z120"/>
    <mergeCell ref="Y121:Z121"/>
  </mergeCells>
  <phoneticPr fontId="26" type="noConversion"/>
  <conditionalFormatting sqref="G8:G10 G40:G43 M40:M43 M114:M128 G115:G129">
    <cfRule type="cellIs" dxfId="1255" priority="1269" operator="equal">
      <formula>"Bajo"</formula>
    </cfRule>
    <cfRule type="cellIs" dxfId="1254" priority="1270" operator="equal">
      <formula>"Moderado "</formula>
    </cfRule>
    <cfRule type="cellIs" dxfId="1253" priority="1271" operator="equal">
      <formula>"Por encima del promedio"</formula>
    </cfRule>
    <cfRule type="cellIs" dxfId="1252" priority="1272" operator="equal">
      <formula>"Alto"</formula>
    </cfRule>
  </conditionalFormatting>
  <conditionalFormatting sqref="L8:L10 L40:L43 L110:L127">
    <cfRule type="cellIs" dxfId="1251" priority="1265" operator="equal">
      <formula>"Débil"</formula>
    </cfRule>
    <cfRule type="cellIs" dxfId="1250" priority="1266" operator="equal">
      <formula>"Requiere Mejora"</formula>
    </cfRule>
    <cfRule type="cellIs" dxfId="1249" priority="1267" operator="equal">
      <formula>"Aceptable"</formula>
    </cfRule>
    <cfRule type="cellIs" dxfId="1248" priority="1268" operator="equal">
      <formula>"Fuerte"</formula>
    </cfRule>
  </conditionalFormatting>
  <conditionalFormatting sqref="M8:M10">
    <cfRule type="cellIs" dxfId="1247" priority="1261" operator="equal">
      <formula>"Bajo"</formula>
    </cfRule>
    <cfRule type="cellIs" dxfId="1246" priority="1262" operator="equal">
      <formula>"Moderado "</formula>
    </cfRule>
    <cfRule type="cellIs" dxfId="1245" priority="1263" operator="equal">
      <formula>"Por encima del promedio"</formula>
    </cfRule>
    <cfRule type="cellIs" dxfId="1244" priority="1264" operator="equal">
      <formula>"Alto"</formula>
    </cfRule>
  </conditionalFormatting>
  <conditionalFormatting sqref="L11">
    <cfRule type="cellIs" dxfId="1243" priority="1257" operator="equal">
      <formula>"Débil"</formula>
    </cfRule>
    <cfRule type="cellIs" dxfId="1242" priority="1258" operator="equal">
      <formula>"Requiere Mejora"</formula>
    </cfRule>
    <cfRule type="cellIs" dxfId="1241" priority="1259" operator="equal">
      <formula>"Aceptable"</formula>
    </cfRule>
    <cfRule type="cellIs" dxfId="1240" priority="1260" operator="equal">
      <formula>"Fuerte"</formula>
    </cfRule>
  </conditionalFormatting>
  <conditionalFormatting sqref="L12">
    <cfRule type="cellIs" dxfId="1239" priority="1253" operator="equal">
      <formula>"Débil"</formula>
    </cfRule>
    <cfRule type="cellIs" dxfId="1238" priority="1254" operator="equal">
      <formula>"Requiere Mejora"</formula>
    </cfRule>
    <cfRule type="cellIs" dxfId="1237" priority="1255" operator="equal">
      <formula>"Aceptable"</formula>
    </cfRule>
    <cfRule type="cellIs" dxfId="1236" priority="1256" operator="equal">
      <formula>"Fuerte"</formula>
    </cfRule>
  </conditionalFormatting>
  <conditionalFormatting sqref="L13">
    <cfRule type="cellIs" dxfId="1235" priority="1249" operator="equal">
      <formula>"Débil"</formula>
    </cfRule>
    <cfRule type="cellIs" dxfId="1234" priority="1250" operator="equal">
      <formula>"Requiere Mejora"</formula>
    </cfRule>
    <cfRule type="cellIs" dxfId="1233" priority="1251" operator="equal">
      <formula>"Aceptable"</formula>
    </cfRule>
    <cfRule type="cellIs" dxfId="1232" priority="1252" operator="equal">
      <formula>"Fuerte"</formula>
    </cfRule>
  </conditionalFormatting>
  <conditionalFormatting sqref="L14">
    <cfRule type="cellIs" dxfId="1231" priority="1245" operator="equal">
      <formula>"Débil"</formula>
    </cfRule>
    <cfRule type="cellIs" dxfId="1230" priority="1246" operator="equal">
      <formula>"Requiere Mejora"</formula>
    </cfRule>
    <cfRule type="cellIs" dxfId="1229" priority="1247" operator="equal">
      <formula>"Aceptable"</formula>
    </cfRule>
    <cfRule type="cellIs" dxfId="1228" priority="1248" operator="equal">
      <formula>"Fuerte"</formula>
    </cfRule>
  </conditionalFormatting>
  <conditionalFormatting sqref="L15">
    <cfRule type="cellIs" dxfId="1227" priority="1241" operator="equal">
      <formula>"Débil"</formula>
    </cfRule>
    <cfRule type="cellIs" dxfId="1226" priority="1242" operator="equal">
      <formula>"Requiere Mejora"</formula>
    </cfRule>
    <cfRule type="cellIs" dxfId="1225" priority="1243" operator="equal">
      <formula>"Aceptable"</formula>
    </cfRule>
    <cfRule type="cellIs" dxfId="1224" priority="1244" operator="equal">
      <formula>"Fuerte"</formula>
    </cfRule>
  </conditionalFormatting>
  <conditionalFormatting sqref="L16">
    <cfRule type="cellIs" dxfId="1223" priority="1237" operator="equal">
      <formula>"Débil"</formula>
    </cfRule>
    <cfRule type="cellIs" dxfId="1222" priority="1238" operator="equal">
      <formula>"Requiere Mejora"</formula>
    </cfRule>
    <cfRule type="cellIs" dxfId="1221" priority="1239" operator="equal">
      <formula>"Aceptable"</formula>
    </cfRule>
    <cfRule type="cellIs" dxfId="1220" priority="1240" operator="equal">
      <formula>"Fuerte"</formula>
    </cfRule>
  </conditionalFormatting>
  <conditionalFormatting sqref="L17">
    <cfRule type="cellIs" dxfId="1219" priority="1233" operator="equal">
      <formula>"Débil"</formula>
    </cfRule>
    <cfRule type="cellIs" dxfId="1218" priority="1234" operator="equal">
      <formula>"Requiere Mejora"</formula>
    </cfRule>
    <cfRule type="cellIs" dxfId="1217" priority="1235" operator="equal">
      <formula>"Aceptable"</formula>
    </cfRule>
    <cfRule type="cellIs" dxfId="1216" priority="1236" operator="equal">
      <formula>"Fuerte"</formula>
    </cfRule>
  </conditionalFormatting>
  <conditionalFormatting sqref="L18">
    <cfRule type="cellIs" dxfId="1215" priority="1229" operator="equal">
      <formula>"Débil"</formula>
    </cfRule>
    <cfRule type="cellIs" dxfId="1214" priority="1230" operator="equal">
      <formula>"Requiere Mejora"</formula>
    </cfRule>
    <cfRule type="cellIs" dxfId="1213" priority="1231" operator="equal">
      <formula>"Aceptable"</formula>
    </cfRule>
    <cfRule type="cellIs" dxfId="1212" priority="1232" operator="equal">
      <formula>"Fuerte"</formula>
    </cfRule>
  </conditionalFormatting>
  <conditionalFormatting sqref="L19">
    <cfRule type="cellIs" dxfId="1211" priority="1225" operator="equal">
      <formula>"Débil"</formula>
    </cfRule>
    <cfRule type="cellIs" dxfId="1210" priority="1226" operator="equal">
      <formula>"Requiere Mejora"</formula>
    </cfRule>
    <cfRule type="cellIs" dxfId="1209" priority="1227" operator="equal">
      <formula>"Aceptable"</formula>
    </cfRule>
    <cfRule type="cellIs" dxfId="1208" priority="1228" operator="equal">
      <formula>"Fuerte"</formula>
    </cfRule>
  </conditionalFormatting>
  <conditionalFormatting sqref="L20">
    <cfRule type="cellIs" dxfId="1207" priority="1221" operator="equal">
      <formula>"Débil"</formula>
    </cfRule>
    <cfRule type="cellIs" dxfId="1206" priority="1222" operator="equal">
      <formula>"Requiere Mejora"</formula>
    </cfRule>
    <cfRule type="cellIs" dxfId="1205" priority="1223" operator="equal">
      <formula>"Aceptable"</formula>
    </cfRule>
    <cfRule type="cellIs" dxfId="1204" priority="1224" operator="equal">
      <formula>"Fuerte"</formula>
    </cfRule>
  </conditionalFormatting>
  <conditionalFormatting sqref="L21">
    <cfRule type="cellIs" dxfId="1203" priority="1217" operator="equal">
      <formula>"Débil"</formula>
    </cfRule>
    <cfRule type="cellIs" dxfId="1202" priority="1218" operator="equal">
      <formula>"Requiere Mejora"</formula>
    </cfRule>
    <cfRule type="cellIs" dxfId="1201" priority="1219" operator="equal">
      <formula>"Aceptable"</formula>
    </cfRule>
    <cfRule type="cellIs" dxfId="1200" priority="1220" operator="equal">
      <formula>"Fuerte"</formula>
    </cfRule>
  </conditionalFormatting>
  <conditionalFormatting sqref="L22">
    <cfRule type="cellIs" dxfId="1199" priority="1213" operator="equal">
      <formula>"Débil"</formula>
    </cfRule>
    <cfRule type="cellIs" dxfId="1198" priority="1214" operator="equal">
      <formula>"Requiere Mejora"</formula>
    </cfRule>
    <cfRule type="cellIs" dxfId="1197" priority="1215" operator="equal">
      <formula>"Aceptable"</formula>
    </cfRule>
    <cfRule type="cellIs" dxfId="1196" priority="1216" operator="equal">
      <formula>"Fuerte"</formula>
    </cfRule>
  </conditionalFormatting>
  <conditionalFormatting sqref="L23">
    <cfRule type="cellIs" dxfId="1195" priority="1209" operator="equal">
      <formula>"Débil"</formula>
    </cfRule>
    <cfRule type="cellIs" dxfId="1194" priority="1210" operator="equal">
      <formula>"Requiere Mejora"</formula>
    </cfRule>
    <cfRule type="cellIs" dxfId="1193" priority="1211" operator="equal">
      <formula>"Aceptable"</formula>
    </cfRule>
    <cfRule type="cellIs" dxfId="1192" priority="1212" operator="equal">
      <formula>"Fuerte"</formula>
    </cfRule>
  </conditionalFormatting>
  <conditionalFormatting sqref="L24">
    <cfRule type="cellIs" dxfId="1191" priority="1205" operator="equal">
      <formula>"Débil"</formula>
    </cfRule>
    <cfRule type="cellIs" dxfId="1190" priority="1206" operator="equal">
      <formula>"Requiere Mejora"</formula>
    </cfRule>
    <cfRule type="cellIs" dxfId="1189" priority="1207" operator="equal">
      <formula>"Aceptable"</formula>
    </cfRule>
    <cfRule type="cellIs" dxfId="1188" priority="1208" operator="equal">
      <formula>"Fuerte"</formula>
    </cfRule>
  </conditionalFormatting>
  <conditionalFormatting sqref="G11">
    <cfRule type="cellIs" dxfId="1187" priority="1201" operator="equal">
      <formula>"Bajo"</formula>
    </cfRule>
    <cfRule type="cellIs" dxfId="1186" priority="1202" operator="equal">
      <formula>"Moderado "</formula>
    </cfRule>
    <cfRule type="cellIs" dxfId="1185" priority="1203" operator="equal">
      <formula>"Por encima del promedio"</formula>
    </cfRule>
    <cfRule type="cellIs" dxfId="1184" priority="1204" operator="equal">
      <formula>"Alto"</formula>
    </cfRule>
  </conditionalFormatting>
  <conditionalFormatting sqref="G12">
    <cfRule type="cellIs" dxfId="1183" priority="1197" operator="equal">
      <formula>"Bajo"</formula>
    </cfRule>
    <cfRule type="cellIs" dxfId="1182" priority="1198" operator="equal">
      <formula>"Moderado "</formula>
    </cfRule>
    <cfRule type="cellIs" dxfId="1181" priority="1199" operator="equal">
      <formula>"Por encima del promedio"</formula>
    </cfRule>
    <cfRule type="cellIs" dxfId="1180" priority="1200" operator="equal">
      <formula>"Alto"</formula>
    </cfRule>
  </conditionalFormatting>
  <conditionalFormatting sqref="G13">
    <cfRule type="cellIs" dxfId="1179" priority="1193" operator="equal">
      <formula>"Bajo"</formula>
    </cfRule>
    <cfRule type="cellIs" dxfId="1178" priority="1194" operator="equal">
      <formula>"Moderado "</formula>
    </cfRule>
    <cfRule type="cellIs" dxfId="1177" priority="1195" operator="equal">
      <formula>"Por encima del promedio"</formula>
    </cfRule>
    <cfRule type="cellIs" dxfId="1176" priority="1196" operator="equal">
      <formula>"Alto"</formula>
    </cfRule>
  </conditionalFormatting>
  <conditionalFormatting sqref="G14">
    <cfRule type="cellIs" dxfId="1175" priority="1189" operator="equal">
      <formula>"Bajo"</formula>
    </cfRule>
    <cfRule type="cellIs" dxfId="1174" priority="1190" operator="equal">
      <formula>"Moderado "</formula>
    </cfRule>
    <cfRule type="cellIs" dxfId="1173" priority="1191" operator="equal">
      <formula>"Por encima del promedio"</formula>
    </cfRule>
    <cfRule type="cellIs" dxfId="1172" priority="1192" operator="equal">
      <formula>"Alto"</formula>
    </cfRule>
  </conditionalFormatting>
  <conditionalFormatting sqref="G15">
    <cfRule type="cellIs" dxfId="1171" priority="1185" operator="equal">
      <formula>"Bajo"</formula>
    </cfRule>
    <cfRule type="cellIs" dxfId="1170" priority="1186" operator="equal">
      <formula>"Moderado "</formula>
    </cfRule>
    <cfRule type="cellIs" dxfId="1169" priority="1187" operator="equal">
      <formula>"Por encima del promedio"</formula>
    </cfRule>
    <cfRule type="cellIs" dxfId="1168" priority="1188" operator="equal">
      <formula>"Alto"</formula>
    </cfRule>
  </conditionalFormatting>
  <conditionalFormatting sqref="G16">
    <cfRule type="cellIs" dxfId="1167" priority="1181" operator="equal">
      <formula>"Bajo"</formula>
    </cfRule>
    <cfRule type="cellIs" dxfId="1166" priority="1182" operator="equal">
      <formula>"Moderado "</formula>
    </cfRule>
    <cfRule type="cellIs" dxfId="1165" priority="1183" operator="equal">
      <formula>"Por encima del promedio"</formula>
    </cfRule>
    <cfRule type="cellIs" dxfId="1164" priority="1184" operator="equal">
      <formula>"Alto"</formula>
    </cfRule>
  </conditionalFormatting>
  <conditionalFormatting sqref="G17">
    <cfRule type="cellIs" dxfId="1163" priority="1177" operator="equal">
      <formula>"Bajo"</formula>
    </cfRule>
    <cfRule type="cellIs" dxfId="1162" priority="1178" operator="equal">
      <formula>"Moderado "</formula>
    </cfRule>
    <cfRule type="cellIs" dxfId="1161" priority="1179" operator="equal">
      <formula>"Por encima del promedio"</formula>
    </cfRule>
    <cfRule type="cellIs" dxfId="1160" priority="1180" operator="equal">
      <formula>"Alto"</formula>
    </cfRule>
  </conditionalFormatting>
  <conditionalFormatting sqref="G18">
    <cfRule type="cellIs" dxfId="1159" priority="1173" operator="equal">
      <formula>"Bajo"</formula>
    </cfRule>
    <cfRule type="cellIs" dxfId="1158" priority="1174" operator="equal">
      <formula>"Moderado "</formula>
    </cfRule>
    <cfRule type="cellIs" dxfId="1157" priority="1175" operator="equal">
      <formula>"Por encima del promedio"</formula>
    </cfRule>
    <cfRule type="cellIs" dxfId="1156" priority="1176" operator="equal">
      <formula>"Alto"</formula>
    </cfRule>
  </conditionalFormatting>
  <conditionalFormatting sqref="G19">
    <cfRule type="cellIs" dxfId="1155" priority="1169" operator="equal">
      <formula>"Bajo"</formula>
    </cfRule>
    <cfRule type="cellIs" dxfId="1154" priority="1170" operator="equal">
      <formula>"Moderado "</formula>
    </cfRule>
    <cfRule type="cellIs" dxfId="1153" priority="1171" operator="equal">
      <formula>"Por encima del promedio"</formula>
    </cfRule>
    <cfRule type="cellIs" dxfId="1152" priority="1172" operator="equal">
      <formula>"Alto"</formula>
    </cfRule>
  </conditionalFormatting>
  <conditionalFormatting sqref="G20">
    <cfRule type="cellIs" dxfId="1151" priority="1165" operator="equal">
      <formula>"Bajo"</formula>
    </cfRule>
    <cfRule type="cellIs" dxfId="1150" priority="1166" operator="equal">
      <formula>"Moderado "</formula>
    </cfRule>
    <cfRule type="cellIs" dxfId="1149" priority="1167" operator="equal">
      <formula>"Por encima del promedio"</formula>
    </cfRule>
    <cfRule type="cellIs" dxfId="1148" priority="1168" operator="equal">
      <formula>"Alto"</formula>
    </cfRule>
  </conditionalFormatting>
  <conditionalFormatting sqref="G21">
    <cfRule type="cellIs" dxfId="1147" priority="1161" operator="equal">
      <formula>"Bajo"</formula>
    </cfRule>
    <cfRule type="cellIs" dxfId="1146" priority="1162" operator="equal">
      <formula>"Moderado "</formula>
    </cfRule>
    <cfRule type="cellIs" dxfId="1145" priority="1163" operator="equal">
      <formula>"Por encima del promedio"</formula>
    </cfRule>
    <cfRule type="cellIs" dxfId="1144" priority="1164" operator="equal">
      <formula>"Alto"</formula>
    </cfRule>
  </conditionalFormatting>
  <conditionalFormatting sqref="G22">
    <cfRule type="cellIs" dxfId="1143" priority="1157" operator="equal">
      <formula>"Bajo"</formula>
    </cfRule>
    <cfRule type="cellIs" dxfId="1142" priority="1158" operator="equal">
      <formula>"Moderado "</formula>
    </cfRule>
    <cfRule type="cellIs" dxfId="1141" priority="1159" operator="equal">
      <formula>"Por encima del promedio"</formula>
    </cfRule>
    <cfRule type="cellIs" dxfId="1140" priority="1160" operator="equal">
      <formula>"Alto"</formula>
    </cfRule>
  </conditionalFormatting>
  <conditionalFormatting sqref="G23">
    <cfRule type="cellIs" dxfId="1139" priority="1153" operator="equal">
      <formula>"Bajo"</formula>
    </cfRule>
    <cfRule type="cellIs" dxfId="1138" priority="1154" operator="equal">
      <formula>"Moderado "</formula>
    </cfRule>
    <cfRule type="cellIs" dxfId="1137" priority="1155" operator="equal">
      <formula>"Por encima del promedio"</formula>
    </cfRule>
    <cfRule type="cellIs" dxfId="1136" priority="1156" operator="equal">
      <formula>"Alto"</formula>
    </cfRule>
  </conditionalFormatting>
  <conditionalFormatting sqref="G24">
    <cfRule type="cellIs" dxfId="1135" priority="1149" operator="equal">
      <formula>"Bajo"</formula>
    </cfRule>
    <cfRule type="cellIs" dxfId="1134" priority="1150" operator="equal">
      <formula>"Moderado "</formula>
    </cfRule>
    <cfRule type="cellIs" dxfId="1133" priority="1151" operator="equal">
      <formula>"Por encima del promedio"</formula>
    </cfRule>
    <cfRule type="cellIs" dxfId="1132" priority="1152" operator="equal">
      <formula>"Alto"</formula>
    </cfRule>
  </conditionalFormatting>
  <conditionalFormatting sqref="G25">
    <cfRule type="cellIs" dxfId="1131" priority="1145" operator="equal">
      <formula>"Bajo"</formula>
    </cfRule>
    <cfRule type="cellIs" dxfId="1130" priority="1146" operator="equal">
      <formula>"Moderado "</formula>
    </cfRule>
    <cfRule type="cellIs" dxfId="1129" priority="1147" operator="equal">
      <formula>"Por encima del promedio"</formula>
    </cfRule>
    <cfRule type="cellIs" dxfId="1128" priority="1148" operator="equal">
      <formula>"Alto"</formula>
    </cfRule>
  </conditionalFormatting>
  <conditionalFormatting sqref="M11">
    <cfRule type="cellIs" dxfId="1127" priority="1141" operator="equal">
      <formula>"Bajo"</formula>
    </cfRule>
    <cfRule type="cellIs" dxfId="1126" priority="1142" operator="equal">
      <formula>"Moderado "</formula>
    </cfRule>
    <cfRule type="cellIs" dxfId="1125" priority="1143" operator="equal">
      <formula>"Por encima del promedio"</formula>
    </cfRule>
    <cfRule type="cellIs" dxfId="1124" priority="1144" operator="equal">
      <formula>"Alto"</formula>
    </cfRule>
  </conditionalFormatting>
  <conditionalFormatting sqref="M12">
    <cfRule type="cellIs" dxfId="1123" priority="1137" operator="equal">
      <formula>"Bajo"</formula>
    </cfRule>
    <cfRule type="cellIs" dxfId="1122" priority="1138" operator="equal">
      <formula>"Moderado "</formula>
    </cfRule>
    <cfRule type="cellIs" dxfId="1121" priority="1139" operator="equal">
      <formula>"Por encima del promedio"</formula>
    </cfRule>
    <cfRule type="cellIs" dxfId="1120" priority="1140" operator="equal">
      <formula>"Alto"</formula>
    </cfRule>
  </conditionalFormatting>
  <conditionalFormatting sqref="M13">
    <cfRule type="cellIs" dxfId="1119" priority="1133" operator="equal">
      <formula>"Bajo"</formula>
    </cfRule>
    <cfRule type="cellIs" dxfId="1118" priority="1134" operator="equal">
      <formula>"Moderado "</formula>
    </cfRule>
    <cfRule type="cellIs" dxfId="1117" priority="1135" operator="equal">
      <formula>"Por encima del promedio"</formula>
    </cfRule>
    <cfRule type="cellIs" dxfId="1116" priority="1136" operator="equal">
      <formula>"Alto"</formula>
    </cfRule>
  </conditionalFormatting>
  <conditionalFormatting sqref="M14">
    <cfRule type="cellIs" dxfId="1115" priority="1129" operator="equal">
      <formula>"Bajo"</formula>
    </cfRule>
    <cfRule type="cellIs" dxfId="1114" priority="1130" operator="equal">
      <formula>"Moderado "</formula>
    </cfRule>
    <cfRule type="cellIs" dxfId="1113" priority="1131" operator="equal">
      <formula>"Por encima del promedio"</formula>
    </cfRule>
    <cfRule type="cellIs" dxfId="1112" priority="1132" operator="equal">
      <formula>"Alto"</formula>
    </cfRule>
  </conditionalFormatting>
  <conditionalFormatting sqref="M15">
    <cfRule type="cellIs" dxfId="1111" priority="1125" operator="equal">
      <formula>"Bajo"</formula>
    </cfRule>
    <cfRule type="cellIs" dxfId="1110" priority="1126" operator="equal">
      <formula>"Moderado "</formula>
    </cfRule>
    <cfRule type="cellIs" dxfId="1109" priority="1127" operator="equal">
      <formula>"Por encima del promedio"</formula>
    </cfRule>
    <cfRule type="cellIs" dxfId="1108" priority="1128" operator="equal">
      <formula>"Alto"</formula>
    </cfRule>
  </conditionalFormatting>
  <conditionalFormatting sqref="M16">
    <cfRule type="cellIs" dxfId="1107" priority="1121" operator="equal">
      <formula>"Bajo"</formula>
    </cfRule>
    <cfRule type="cellIs" dxfId="1106" priority="1122" operator="equal">
      <formula>"Moderado "</formula>
    </cfRule>
    <cfRule type="cellIs" dxfId="1105" priority="1123" operator="equal">
      <formula>"Por encima del promedio"</formula>
    </cfRule>
    <cfRule type="cellIs" dxfId="1104" priority="1124" operator="equal">
      <formula>"Alto"</formula>
    </cfRule>
  </conditionalFormatting>
  <conditionalFormatting sqref="M17">
    <cfRule type="cellIs" dxfId="1103" priority="1117" operator="equal">
      <formula>"Bajo"</formula>
    </cfRule>
    <cfRule type="cellIs" dxfId="1102" priority="1118" operator="equal">
      <formula>"Moderado "</formula>
    </cfRule>
    <cfRule type="cellIs" dxfId="1101" priority="1119" operator="equal">
      <formula>"Por encima del promedio"</formula>
    </cfRule>
    <cfRule type="cellIs" dxfId="1100" priority="1120" operator="equal">
      <formula>"Alto"</formula>
    </cfRule>
  </conditionalFormatting>
  <conditionalFormatting sqref="M18">
    <cfRule type="cellIs" dxfId="1099" priority="1113" operator="equal">
      <formula>"Bajo"</formula>
    </cfRule>
    <cfRule type="cellIs" dxfId="1098" priority="1114" operator="equal">
      <formula>"Moderado "</formula>
    </cfRule>
    <cfRule type="cellIs" dxfId="1097" priority="1115" operator="equal">
      <formula>"Por encima del promedio"</formula>
    </cfRule>
    <cfRule type="cellIs" dxfId="1096" priority="1116" operator="equal">
      <formula>"Alto"</formula>
    </cfRule>
  </conditionalFormatting>
  <conditionalFormatting sqref="M19">
    <cfRule type="cellIs" dxfId="1095" priority="1109" operator="equal">
      <formula>"Bajo"</formula>
    </cfRule>
    <cfRule type="cellIs" dxfId="1094" priority="1110" operator="equal">
      <formula>"Moderado "</formula>
    </cfRule>
    <cfRule type="cellIs" dxfId="1093" priority="1111" operator="equal">
      <formula>"Por encima del promedio"</formula>
    </cfRule>
    <cfRule type="cellIs" dxfId="1092" priority="1112" operator="equal">
      <formula>"Alto"</formula>
    </cfRule>
  </conditionalFormatting>
  <conditionalFormatting sqref="M20">
    <cfRule type="cellIs" dxfId="1091" priority="1105" operator="equal">
      <formula>"Bajo"</formula>
    </cfRule>
    <cfRule type="cellIs" dxfId="1090" priority="1106" operator="equal">
      <formula>"Moderado "</formula>
    </cfRule>
    <cfRule type="cellIs" dxfId="1089" priority="1107" operator="equal">
      <formula>"Por encima del promedio"</formula>
    </cfRule>
    <cfRule type="cellIs" dxfId="1088" priority="1108" operator="equal">
      <formula>"Alto"</formula>
    </cfRule>
  </conditionalFormatting>
  <conditionalFormatting sqref="M21">
    <cfRule type="cellIs" dxfId="1087" priority="1101" operator="equal">
      <formula>"Bajo"</formula>
    </cfRule>
    <cfRule type="cellIs" dxfId="1086" priority="1102" operator="equal">
      <formula>"Moderado "</formula>
    </cfRule>
    <cfRule type="cellIs" dxfId="1085" priority="1103" operator="equal">
      <formula>"Por encima del promedio"</formula>
    </cfRule>
    <cfRule type="cellIs" dxfId="1084" priority="1104" operator="equal">
      <formula>"Alto"</formula>
    </cfRule>
  </conditionalFormatting>
  <conditionalFormatting sqref="M22">
    <cfRule type="cellIs" dxfId="1083" priority="1097" operator="equal">
      <formula>"Bajo"</formula>
    </cfRule>
    <cfRule type="cellIs" dxfId="1082" priority="1098" operator="equal">
      <formula>"Moderado "</formula>
    </cfRule>
    <cfRule type="cellIs" dxfId="1081" priority="1099" operator="equal">
      <formula>"Por encima del promedio"</formula>
    </cfRule>
    <cfRule type="cellIs" dxfId="1080" priority="1100" operator="equal">
      <formula>"Alto"</formula>
    </cfRule>
  </conditionalFormatting>
  <conditionalFormatting sqref="M23">
    <cfRule type="cellIs" dxfId="1079" priority="1093" operator="equal">
      <formula>"Bajo"</formula>
    </cfRule>
    <cfRule type="cellIs" dxfId="1078" priority="1094" operator="equal">
      <formula>"Moderado "</formula>
    </cfRule>
    <cfRule type="cellIs" dxfId="1077" priority="1095" operator="equal">
      <formula>"Por encima del promedio"</formula>
    </cfRule>
    <cfRule type="cellIs" dxfId="1076" priority="1096" operator="equal">
      <formula>"Alto"</formula>
    </cfRule>
  </conditionalFormatting>
  <conditionalFormatting sqref="M24">
    <cfRule type="cellIs" dxfId="1075" priority="1089" operator="equal">
      <formula>"Bajo"</formula>
    </cfRule>
    <cfRule type="cellIs" dxfId="1074" priority="1090" operator="equal">
      <formula>"Moderado "</formula>
    </cfRule>
    <cfRule type="cellIs" dxfId="1073" priority="1091" operator="equal">
      <formula>"Por encima del promedio"</formula>
    </cfRule>
    <cfRule type="cellIs" dxfId="1072" priority="1092" operator="equal">
      <formula>"Alto"</formula>
    </cfRule>
  </conditionalFormatting>
  <conditionalFormatting sqref="M25">
    <cfRule type="cellIs" dxfId="1071" priority="1085" operator="equal">
      <formula>"Bajo"</formula>
    </cfRule>
    <cfRule type="cellIs" dxfId="1070" priority="1086" operator="equal">
      <formula>"Moderado "</formula>
    </cfRule>
    <cfRule type="cellIs" dxfId="1069" priority="1087" operator="equal">
      <formula>"Por encima del promedio"</formula>
    </cfRule>
    <cfRule type="cellIs" dxfId="1068" priority="1088" operator="equal">
      <formula>"Alto"</formula>
    </cfRule>
  </conditionalFormatting>
  <conditionalFormatting sqref="L25">
    <cfRule type="cellIs" dxfId="1067" priority="1081" operator="equal">
      <formula>"Débil"</formula>
    </cfRule>
    <cfRule type="cellIs" dxfId="1066" priority="1082" operator="equal">
      <formula>"Requiere Mejora"</formula>
    </cfRule>
    <cfRule type="cellIs" dxfId="1065" priority="1083" operator="equal">
      <formula>"Aceptable"</formula>
    </cfRule>
    <cfRule type="cellIs" dxfId="1064" priority="1084" operator="equal">
      <formula>"Fuerte"</formula>
    </cfRule>
  </conditionalFormatting>
  <conditionalFormatting sqref="G26">
    <cfRule type="cellIs" dxfId="1063" priority="1077" operator="equal">
      <formula>"Bajo"</formula>
    </cfRule>
    <cfRule type="cellIs" dxfId="1062" priority="1078" operator="equal">
      <formula>"Moderado "</formula>
    </cfRule>
    <cfRule type="cellIs" dxfId="1061" priority="1079" operator="equal">
      <formula>"Por encima del promedio"</formula>
    </cfRule>
    <cfRule type="cellIs" dxfId="1060" priority="1080" operator="equal">
      <formula>"Alto"</formula>
    </cfRule>
  </conditionalFormatting>
  <conditionalFormatting sqref="G27">
    <cfRule type="cellIs" dxfId="1059" priority="1073" operator="equal">
      <formula>"Bajo"</formula>
    </cfRule>
    <cfRule type="cellIs" dxfId="1058" priority="1074" operator="equal">
      <formula>"Moderado "</formula>
    </cfRule>
    <cfRule type="cellIs" dxfId="1057" priority="1075" operator="equal">
      <formula>"Por encima del promedio"</formula>
    </cfRule>
    <cfRule type="cellIs" dxfId="1056" priority="1076" operator="equal">
      <formula>"Alto"</formula>
    </cfRule>
  </conditionalFormatting>
  <conditionalFormatting sqref="G28">
    <cfRule type="cellIs" dxfId="1055" priority="1069" operator="equal">
      <formula>"Bajo"</formula>
    </cfRule>
    <cfRule type="cellIs" dxfId="1054" priority="1070" operator="equal">
      <formula>"Moderado "</formula>
    </cfRule>
    <cfRule type="cellIs" dxfId="1053" priority="1071" operator="equal">
      <formula>"Por encima del promedio"</formula>
    </cfRule>
    <cfRule type="cellIs" dxfId="1052" priority="1072" operator="equal">
      <formula>"Alto"</formula>
    </cfRule>
  </conditionalFormatting>
  <conditionalFormatting sqref="L26">
    <cfRule type="cellIs" dxfId="1051" priority="1065" operator="equal">
      <formula>"Débil"</formula>
    </cfRule>
    <cfRule type="cellIs" dxfId="1050" priority="1066" operator="equal">
      <formula>"Requiere Mejora"</formula>
    </cfRule>
    <cfRule type="cellIs" dxfId="1049" priority="1067" operator="equal">
      <formula>"Aceptable"</formula>
    </cfRule>
    <cfRule type="cellIs" dxfId="1048" priority="1068" operator="equal">
      <formula>"Fuerte"</formula>
    </cfRule>
  </conditionalFormatting>
  <conditionalFormatting sqref="L27">
    <cfRule type="cellIs" dxfId="1047" priority="1061" operator="equal">
      <formula>"Débil"</formula>
    </cfRule>
    <cfRule type="cellIs" dxfId="1046" priority="1062" operator="equal">
      <formula>"Requiere Mejora"</formula>
    </cfRule>
    <cfRule type="cellIs" dxfId="1045" priority="1063" operator="equal">
      <formula>"Aceptable"</formula>
    </cfRule>
    <cfRule type="cellIs" dxfId="1044" priority="1064" operator="equal">
      <formula>"Fuerte"</formula>
    </cfRule>
  </conditionalFormatting>
  <conditionalFormatting sqref="L28">
    <cfRule type="cellIs" dxfId="1043" priority="1057" operator="equal">
      <formula>"Débil"</formula>
    </cfRule>
    <cfRule type="cellIs" dxfId="1042" priority="1058" operator="equal">
      <formula>"Requiere Mejora"</formula>
    </cfRule>
    <cfRule type="cellIs" dxfId="1041" priority="1059" operator="equal">
      <formula>"Aceptable"</formula>
    </cfRule>
    <cfRule type="cellIs" dxfId="1040" priority="1060" operator="equal">
      <formula>"Fuerte"</formula>
    </cfRule>
  </conditionalFormatting>
  <conditionalFormatting sqref="M26">
    <cfRule type="cellIs" dxfId="1039" priority="1053" operator="equal">
      <formula>"Bajo"</formula>
    </cfRule>
    <cfRule type="cellIs" dxfId="1038" priority="1054" operator="equal">
      <formula>"Moderado "</formula>
    </cfRule>
    <cfRule type="cellIs" dxfId="1037" priority="1055" operator="equal">
      <formula>"Por encima del promedio"</formula>
    </cfRule>
    <cfRule type="cellIs" dxfId="1036" priority="1056" operator="equal">
      <formula>"Alto"</formula>
    </cfRule>
  </conditionalFormatting>
  <conditionalFormatting sqref="M27">
    <cfRule type="cellIs" dxfId="1035" priority="1049" operator="equal">
      <formula>"Bajo"</formula>
    </cfRule>
    <cfRule type="cellIs" dxfId="1034" priority="1050" operator="equal">
      <formula>"Moderado "</formula>
    </cfRule>
    <cfRule type="cellIs" dxfId="1033" priority="1051" operator="equal">
      <formula>"Por encima del promedio"</formula>
    </cfRule>
    <cfRule type="cellIs" dxfId="1032" priority="1052" operator="equal">
      <formula>"Alto"</formula>
    </cfRule>
  </conditionalFormatting>
  <conditionalFormatting sqref="M28">
    <cfRule type="cellIs" dxfId="1031" priority="1045" operator="equal">
      <formula>"Bajo"</formula>
    </cfRule>
    <cfRule type="cellIs" dxfId="1030" priority="1046" operator="equal">
      <formula>"Moderado "</formula>
    </cfRule>
    <cfRule type="cellIs" dxfId="1029" priority="1047" operator="equal">
      <formula>"Por encima del promedio"</formula>
    </cfRule>
    <cfRule type="cellIs" dxfId="1028" priority="1048" operator="equal">
      <formula>"Alto"</formula>
    </cfRule>
  </conditionalFormatting>
  <conditionalFormatting sqref="G29">
    <cfRule type="cellIs" dxfId="1027" priority="1041" operator="equal">
      <formula>"Bajo"</formula>
    </cfRule>
    <cfRule type="cellIs" dxfId="1026" priority="1042" operator="equal">
      <formula>"Moderado "</formula>
    </cfRule>
    <cfRule type="cellIs" dxfId="1025" priority="1043" operator="equal">
      <formula>"Por encima del promedio"</formula>
    </cfRule>
    <cfRule type="cellIs" dxfId="1024" priority="1044" operator="equal">
      <formula>"Alto"</formula>
    </cfRule>
  </conditionalFormatting>
  <conditionalFormatting sqref="G30">
    <cfRule type="cellIs" dxfId="1023" priority="1037" operator="equal">
      <formula>"Bajo"</formula>
    </cfRule>
    <cfRule type="cellIs" dxfId="1022" priority="1038" operator="equal">
      <formula>"Moderado "</formula>
    </cfRule>
    <cfRule type="cellIs" dxfId="1021" priority="1039" operator="equal">
      <formula>"Por encima del promedio"</formula>
    </cfRule>
    <cfRule type="cellIs" dxfId="1020" priority="1040" operator="equal">
      <formula>"Alto"</formula>
    </cfRule>
  </conditionalFormatting>
  <conditionalFormatting sqref="G31">
    <cfRule type="cellIs" dxfId="1019" priority="1033" operator="equal">
      <formula>"Bajo"</formula>
    </cfRule>
    <cfRule type="cellIs" dxfId="1018" priority="1034" operator="equal">
      <formula>"Moderado "</formula>
    </cfRule>
    <cfRule type="cellIs" dxfId="1017" priority="1035" operator="equal">
      <formula>"Por encima del promedio"</formula>
    </cfRule>
    <cfRule type="cellIs" dxfId="1016" priority="1036" operator="equal">
      <formula>"Alto"</formula>
    </cfRule>
  </conditionalFormatting>
  <conditionalFormatting sqref="G32">
    <cfRule type="cellIs" dxfId="1015" priority="1029" operator="equal">
      <formula>"Bajo"</formula>
    </cfRule>
    <cfRule type="cellIs" dxfId="1014" priority="1030" operator="equal">
      <formula>"Moderado "</formula>
    </cfRule>
    <cfRule type="cellIs" dxfId="1013" priority="1031" operator="equal">
      <formula>"Por encima del promedio"</formula>
    </cfRule>
    <cfRule type="cellIs" dxfId="1012" priority="1032" operator="equal">
      <formula>"Alto"</formula>
    </cfRule>
  </conditionalFormatting>
  <conditionalFormatting sqref="G33">
    <cfRule type="cellIs" dxfId="1011" priority="1025" operator="equal">
      <formula>"Bajo"</formula>
    </cfRule>
    <cfRule type="cellIs" dxfId="1010" priority="1026" operator="equal">
      <formula>"Moderado "</formula>
    </cfRule>
    <cfRule type="cellIs" dxfId="1009" priority="1027" operator="equal">
      <formula>"Por encima del promedio"</formula>
    </cfRule>
    <cfRule type="cellIs" dxfId="1008" priority="1028" operator="equal">
      <formula>"Alto"</formula>
    </cfRule>
  </conditionalFormatting>
  <conditionalFormatting sqref="G34">
    <cfRule type="cellIs" dxfId="1007" priority="1021" operator="equal">
      <formula>"Bajo"</formula>
    </cfRule>
    <cfRule type="cellIs" dxfId="1006" priority="1022" operator="equal">
      <formula>"Moderado "</formula>
    </cfRule>
    <cfRule type="cellIs" dxfId="1005" priority="1023" operator="equal">
      <formula>"Por encima del promedio"</formula>
    </cfRule>
    <cfRule type="cellIs" dxfId="1004" priority="1024" operator="equal">
      <formula>"Alto"</formula>
    </cfRule>
  </conditionalFormatting>
  <conditionalFormatting sqref="G35">
    <cfRule type="cellIs" dxfId="1003" priority="1017" operator="equal">
      <formula>"Bajo"</formula>
    </cfRule>
    <cfRule type="cellIs" dxfId="1002" priority="1018" operator="equal">
      <formula>"Moderado "</formula>
    </cfRule>
    <cfRule type="cellIs" dxfId="1001" priority="1019" operator="equal">
      <formula>"Por encima del promedio"</formula>
    </cfRule>
    <cfRule type="cellIs" dxfId="1000" priority="1020" operator="equal">
      <formula>"Alto"</formula>
    </cfRule>
  </conditionalFormatting>
  <conditionalFormatting sqref="L29">
    <cfRule type="cellIs" dxfId="999" priority="1013" operator="equal">
      <formula>"Débil"</formula>
    </cfRule>
    <cfRule type="cellIs" dxfId="998" priority="1014" operator="equal">
      <formula>"Requiere Mejora"</formula>
    </cfRule>
    <cfRule type="cellIs" dxfId="997" priority="1015" operator="equal">
      <formula>"Aceptable"</formula>
    </cfRule>
    <cfRule type="cellIs" dxfId="996" priority="1016" operator="equal">
      <formula>"Fuerte"</formula>
    </cfRule>
  </conditionalFormatting>
  <conditionalFormatting sqref="L30">
    <cfRule type="cellIs" dxfId="995" priority="1009" operator="equal">
      <formula>"Débil"</formula>
    </cfRule>
    <cfRule type="cellIs" dxfId="994" priority="1010" operator="equal">
      <formula>"Requiere Mejora"</formula>
    </cfRule>
    <cfRule type="cellIs" dxfId="993" priority="1011" operator="equal">
      <formula>"Aceptable"</formula>
    </cfRule>
    <cfRule type="cellIs" dxfId="992" priority="1012" operator="equal">
      <formula>"Fuerte"</formula>
    </cfRule>
  </conditionalFormatting>
  <conditionalFormatting sqref="L31">
    <cfRule type="cellIs" dxfId="991" priority="1005" operator="equal">
      <formula>"Débil"</formula>
    </cfRule>
    <cfRule type="cellIs" dxfId="990" priority="1006" operator="equal">
      <formula>"Requiere Mejora"</formula>
    </cfRule>
    <cfRule type="cellIs" dxfId="989" priority="1007" operator="equal">
      <formula>"Aceptable"</formula>
    </cfRule>
    <cfRule type="cellIs" dxfId="988" priority="1008" operator="equal">
      <formula>"Fuerte"</formula>
    </cfRule>
  </conditionalFormatting>
  <conditionalFormatting sqref="L32">
    <cfRule type="cellIs" dxfId="987" priority="1001" operator="equal">
      <formula>"Débil"</formula>
    </cfRule>
    <cfRule type="cellIs" dxfId="986" priority="1002" operator="equal">
      <formula>"Requiere Mejora"</formula>
    </cfRule>
    <cfRule type="cellIs" dxfId="985" priority="1003" operator="equal">
      <formula>"Aceptable"</formula>
    </cfRule>
    <cfRule type="cellIs" dxfId="984" priority="1004" operator="equal">
      <formula>"Fuerte"</formula>
    </cfRule>
  </conditionalFormatting>
  <conditionalFormatting sqref="L33">
    <cfRule type="cellIs" dxfId="983" priority="997" operator="equal">
      <formula>"Débil"</formula>
    </cfRule>
    <cfRule type="cellIs" dxfId="982" priority="998" operator="equal">
      <formula>"Requiere Mejora"</formula>
    </cfRule>
    <cfRule type="cellIs" dxfId="981" priority="999" operator="equal">
      <formula>"Aceptable"</formula>
    </cfRule>
    <cfRule type="cellIs" dxfId="980" priority="1000" operator="equal">
      <formula>"Fuerte"</formula>
    </cfRule>
  </conditionalFormatting>
  <conditionalFormatting sqref="L34">
    <cfRule type="cellIs" dxfId="979" priority="993" operator="equal">
      <formula>"Débil"</formula>
    </cfRule>
    <cfRule type="cellIs" dxfId="978" priority="994" operator="equal">
      <formula>"Requiere Mejora"</formula>
    </cfRule>
    <cfRule type="cellIs" dxfId="977" priority="995" operator="equal">
      <formula>"Aceptable"</formula>
    </cfRule>
    <cfRule type="cellIs" dxfId="976" priority="996" operator="equal">
      <formula>"Fuerte"</formula>
    </cfRule>
  </conditionalFormatting>
  <conditionalFormatting sqref="L35">
    <cfRule type="cellIs" dxfId="975" priority="989" operator="equal">
      <formula>"Débil"</formula>
    </cfRule>
    <cfRule type="cellIs" dxfId="974" priority="990" operator="equal">
      <formula>"Requiere Mejora"</formula>
    </cfRule>
    <cfRule type="cellIs" dxfId="973" priority="991" operator="equal">
      <formula>"Aceptable"</formula>
    </cfRule>
    <cfRule type="cellIs" dxfId="972" priority="992" operator="equal">
      <formula>"Fuerte"</formula>
    </cfRule>
  </conditionalFormatting>
  <conditionalFormatting sqref="M29">
    <cfRule type="cellIs" dxfId="971" priority="985" operator="equal">
      <formula>"Bajo"</formula>
    </cfRule>
    <cfRule type="cellIs" dxfId="970" priority="986" operator="equal">
      <formula>"Moderado "</formula>
    </cfRule>
    <cfRule type="cellIs" dxfId="969" priority="987" operator="equal">
      <formula>"Por encima del promedio"</formula>
    </cfRule>
    <cfRule type="cellIs" dxfId="968" priority="988" operator="equal">
      <formula>"Alto"</formula>
    </cfRule>
  </conditionalFormatting>
  <conditionalFormatting sqref="M30">
    <cfRule type="cellIs" dxfId="967" priority="981" operator="equal">
      <formula>"Bajo"</formula>
    </cfRule>
    <cfRule type="cellIs" dxfId="966" priority="982" operator="equal">
      <formula>"Moderado "</formula>
    </cfRule>
    <cfRule type="cellIs" dxfId="965" priority="983" operator="equal">
      <formula>"Por encima del promedio"</formula>
    </cfRule>
    <cfRule type="cellIs" dxfId="964" priority="984" operator="equal">
      <formula>"Alto"</formula>
    </cfRule>
  </conditionalFormatting>
  <conditionalFormatting sqref="M31">
    <cfRule type="cellIs" dxfId="963" priority="977" operator="equal">
      <formula>"Bajo"</formula>
    </cfRule>
    <cfRule type="cellIs" dxfId="962" priority="978" operator="equal">
      <formula>"Moderado "</formula>
    </cfRule>
    <cfRule type="cellIs" dxfId="961" priority="979" operator="equal">
      <formula>"Por encima del promedio"</formula>
    </cfRule>
    <cfRule type="cellIs" dxfId="960" priority="980" operator="equal">
      <formula>"Alto"</formula>
    </cfRule>
  </conditionalFormatting>
  <conditionalFormatting sqref="M32">
    <cfRule type="cellIs" dxfId="959" priority="973" operator="equal">
      <formula>"Bajo"</formula>
    </cfRule>
    <cfRule type="cellIs" dxfId="958" priority="974" operator="equal">
      <formula>"Moderado "</formula>
    </cfRule>
    <cfRule type="cellIs" dxfId="957" priority="975" operator="equal">
      <formula>"Por encima del promedio"</formula>
    </cfRule>
    <cfRule type="cellIs" dxfId="956" priority="976" operator="equal">
      <formula>"Alto"</formula>
    </cfRule>
  </conditionalFormatting>
  <conditionalFormatting sqref="M33">
    <cfRule type="cellIs" dxfId="955" priority="969" operator="equal">
      <formula>"Bajo"</formula>
    </cfRule>
    <cfRule type="cellIs" dxfId="954" priority="970" operator="equal">
      <formula>"Moderado "</formula>
    </cfRule>
    <cfRule type="cellIs" dxfId="953" priority="971" operator="equal">
      <formula>"Por encima del promedio"</formula>
    </cfRule>
    <cfRule type="cellIs" dxfId="952" priority="972" operator="equal">
      <formula>"Alto"</formula>
    </cfRule>
  </conditionalFormatting>
  <conditionalFormatting sqref="M34">
    <cfRule type="cellIs" dxfId="951" priority="965" operator="equal">
      <formula>"Bajo"</formula>
    </cfRule>
    <cfRule type="cellIs" dxfId="950" priority="966" operator="equal">
      <formula>"Moderado "</formula>
    </cfRule>
    <cfRule type="cellIs" dxfId="949" priority="967" operator="equal">
      <formula>"Por encima del promedio"</formula>
    </cfRule>
    <cfRule type="cellIs" dxfId="948" priority="968" operator="equal">
      <formula>"Alto"</formula>
    </cfRule>
  </conditionalFormatting>
  <conditionalFormatting sqref="M35">
    <cfRule type="cellIs" dxfId="947" priority="961" operator="equal">
      <formula>"Bajo"</formula>
    </cfRule>
    <cfRule type="cellIs" dxfId="946" priority="962" operator="equal">
      <formula>"Moderado "</formula>
    </cfRule>
    <cfRule type="cellIs" dxfId="945" priority="963" operator="equal">
      <formula>"Por encima del promedio"</formula>
    </cfRule>
    <cfRule type="cellIs" dxfId="944" priority="964" operator="equal">
      <formula>"Alto"</formula>
    </cfRule>
  </conditionalFormatting>
  <conditionalFormatting sqref="L65">
    <cfRule type="cellIs" dxfId="943" priority="957" operator="equal">
      <formula>"Fuerte"</formula>
    </cfRule>
    <cfRule type="cellIs" dxfId="942" priority="958" operator="equal">
      <formula>"Aceptable"</formula>
    </cfRule>
    <cfRule type="cellIs" dxfId="941" priority="959" operator="equal">
      <formula>"Requiere mejora"</formula>
    </cfRule>
    <cfRule type="cellIs" dxfId="940" priority="960" operator="equal">
      <formula>"Debil"</formula>
    </cfRule>
  </conditionalFormatting>
  <conditionalFormatting sqref="G36">
    <cfRule type="cellIs" dxfId="939" priority="953" operator="equal">
      <formula>"Bajo"</formula>
    </cfRule>
    <cfRule type="cellIs" dxfId="938" priority="954" operator="equal">
      <formula>"Moderado "</formula>
    </cfRule>
    <cfRule type="cellIs" dxfId="937" priority="955" operator="equal">
      <formula>"Por encima del promedio"</formula>
    </cfRule>
    <cfRule type="cellIs" dxfId="936" priority="956" operator="equal">
      <formula>"Alto"</formula>
    </cfRule>
  </conditionalFormatting>
  <conditionalFormatting sqref="G37">
    <cfRule type="cellIs" dxfId="935" priority="949" operator="equal">
      <formula>"Bajo"</formula>
    </cfRule>
    <cfRule type="cellIs" dxfId="934" priority="950" operator="equal">
      <formula>"Moderado "</formula>
    </cfRule>
    <cfRule type="cellIs" dxfId="933" priority="951" operator="equal">
      <formula>"Por encima del promedio"</formula>
    </cfRule>
    <cfRule type="cellIs" dxfId="932" priority="952" operator="equal">
      <formula>"Alto"</formula>
    </cfRule>
  </conditionalFormatting>
  <conditionalFormatting sqref="G38">
    <cfRule type="cellIs" dxfId="931" priority="945" operator="equal">
      <formula>"Bajo"</formula>
    </cfRule>
    <cfRule type="cellIs" dxfId="930" priority="946" operator="equal">
      <formula>"Moderado "</formula>
    </cfRule>
    <cfRule type="cellIs" dxfId="929" priority="947" operator="equal">
      <formula>"Por encima del promedio"</formula>
    </cfRule>
    <cfRule type="cellIs" dxfId="928" priority="948" operator="equal">
      <formula>"Alto"</formula>
    </cfRule>
  </conditionalFormatting>
  <conditionalFormatting sqref="G39">
    <cfRule type="cellIs" dxfId="927" priority="941" operator="equal">
      <formula>"Bajo"</formula>
    </cfRule>
    <cfRule type="cellIs" dxfId="926" priority="942" operator="equal">
      <formula>"Moderado "</formula>
    </cfRule>
    <cfRule type="cellIs" dxfId="925" priority="943" operator="equal">
      <formula>"Por encima del promedio"</formula>
    </cfRule>
    <cfRule type="cellIs" dxfId="924" priority="944" operator="equal">
      <formula>"Alto"</formula>
    </cfRule>
  </conditionalFormatting>
  <conditionalFormatting sqref="L36">
    <cfRule type="cellIs" dxfId="923" priority="937" operator="equal">
      <formula>"Débil"</formula>
    </cfRule>
    <cfRule type="cellIs" dxfId="922" priority="938" operator="equal">
      <formula>"Requiere Mejora"</formula>
    </cfRule>
    <cfRule type="cellIs" dxfId="921" priority="939" operator="equal">
      <formula>"Aceptable"</formula>
    </cfRule>
    <cfRule type="cellIs" dxfId="920" priority="940" operator="equal">
      <formula>"Fuerte"</formula>
    </cfRule>
  </conditionalFormatting>
  <conditionalFormatting sqref="L37">
    <cfRule type="cellIs" dxfId="919" priority="933" operator="equal">
      <formula>"Débil"</formula>
    </cfRule>
    <cfRule type="cellIs" dxfId="918" priority="934" operator="equal">
      <formula>"Requiere Mejora"</formula>
    </cfRule>
    <cfRule type="cellIs" dxfId="917" priority="935" operator="equal">
      <formula>"Aceptable"</formula>
    </cfRule>
    <cfRule type="cellIs" dxfId="916" priority="936" operator="equal">
      <formula>"Fuerte"</formula>
    </cfRule>
  </conditionalFormatting>
  <conditionalFormatting sqref="L38">
    <cfRule type="cellIs" dxfId="915" priority="929" operator="equal">
      <formula>"Débil"</formula>
    </cfRule>
    <cfRule type="cellIs" dxfId="914" priority="930" operator="equal">
      <formula>"Requiere Mejora"</formula>
    </cfRule>
    <cfRule type="cellIs" dxfId="913" priority="931" operator="equal">
      <formula>"Aceptable"</formula>
    </cfRule>
    <cfRule type="cellIs" dxfId="912" priority="932" operator="equal">
      <formula>"Fuerte"</formula>
    </cfRule>
  </conditionalFormatting>
  <conditionalFormatting sqref="L39">
    <cfRule type="cellIs" dxfId="911" priority="925" operator="equal">
      <formula>"Débil"</formula>
    </cfRule>
    <cfRule type="cellIs" dxfId="910" priority="926" operator="equal">
      <formula>"Requiere Mejora"</formula>
    </cfRule>
    <cfRule type="cellIs" dxfId="909" priority="927" operator="equal">
      <formula>"Aceptable"</formula>
    </cfRule>
    <cfRule type="cellIs" dxfId="908" priority="928" operator="equal">
      <formula>"Fuerte"</formula>
    </cfRule>
  </conditionalFormatting>
  <conditionalFormatting sqref="M36">
    <cfRule type="cellIs" dxfId="907" priority="921" operator="equal">
      <formula>"Bajo"</formula>
    </cfRule>
    <cfRule type="cellIs" dxfId="906" priority="922" operator="equal">
      <formula>"Moderado "</formula>
    </cfRule>
    <cfRule type="cellIs" dxfId="905" priority="923" operator="equal">
      <formula>"Por encima del promedio"</formula>
    </cfRule>
    <cfRule type="cellIs" dxfId="904" priority="924" operator="equal">
      <formula>"Alto"</formula>
    </cfRule>
  </conditionalFormatting>
  <conditionalFormatting sqref="M37">
    <cfRule type="cellIs" dxfId="903" priority="917" operator="equal">
      <formula>"Bajo"</formula>
    </cfRule>
    <cfRule type="cellIs" dxfId="902" priority="918" operator="equal">
      <formula>"Moderado "</formula>
    </cfRule>
    <cfRule type="cellIs" dxfId="901" priority="919" operator="equal">
      <formula>"Por encima del promedio"</formula>
    </cfRule>
    <cfRule type="cellIs" dxfId="900" priority="920" operator="equal">
      <formula>"Alto"</formula>
    </cfRule>
  </conditionalFormatting>
  <conditionalFormatting sqref="M38">
    <cfRule type="cellIs" dxfId="899" priority="913" operator="equal">
      <formula>"Bajo"</formula>
    </cfRule>
    <cfRule type="cellIs" dxfId="898" priority="914" operator="equal">
      <formula>"Moderado "</formula>
    </cfRule>
    <cfRule type="cellIs" dxfId="897" priority="915" operator="equal">
      <formula>"Por encima del promedio"</formula>
    </cfRule>
    <cfRule type="cellIs" dxfId="896" priority="916" operator="equal">
      <formula>"Alto"</formula>
    </cfRule>
  </conditionalFormatting>
  <conditionalFormatting sqref="M39">
    <cfRule type="cellIs" dxfId="895" priority="909" operator="equal">
      <formula>"Bajo"</formula>
    </cfRule>
    <cfRule type="cellIs" dxfId="894" priority="910" operator="equal">
      <formula>"Moderado "</formula>
    </cfRule>
    <cfRule type="cellIs" dxfId="893" priority="911" operator="equal">
      <formula>"Por encima del promedio"</formula>
    </cfRule>
    <cfRule type="cellIs" dxfId="892" priority="912" operator="equal">
      <formula>"Alto"</formula>
    </cfRule>
  </conditionalFormatting>
  <conditionalFormatting sqref="G44">
    <cfRule type="cellIs" dxfId="891" priority="905" operator="equal">
      <formula>"Bajo"</formula>
    </cfRule>
    <cfRule type="cellIs" dxfId="890" priority="906" operator="equal">
      <formula>"Moderado "</formula>
    </cfRule>
    <cfRule type="cellIs" dxfId="889" priority="907" operator="equal">
      <formula>"Por encima del promedio"</formula>
    </cfRule>
    <cfRule type="cellIs" dxfId="888" priority="908" operator="equal">
      <formula>"Alto"</formula>
    </cfRule>
  </conditionalFormatting>
  <conditionalFormatting sqref="G45">
    <cfRule type="cellIs" dxfId="887" priority="901" operator="equal">
      <formula>"Bajo"</formula>
    </cfRule>
    <cfRule type="cellIs" dxfId="886" priority="902" operator="equal">
      <formula>"Moderado "</formula>
    </cfRule>
    <cfRule type="cellIs" dxfId="885" priority="903" operator="equal">
      <formula>"Por encima del promedio"</formula>
    </cfRule>
    <cfRule type="cellIs" dxfId="884" priority="904" operator="equal">
      <formula>"Alto"</formula>
    </cfRule>
  </conditionalFormatting>
  <conditionalFormatting sqref="G46">
    <cfRule type="cellIs" dxfId="883" priority="897" operator="equal">
      <formula>"Bajo"</formula>
    </cfRule>
    <cfRule type="cellIs" dxfId="882" priority="898" operator="equal">
      <formula>"Moderado "</formula>
    </cfRule>
    <cfRule type="cellIs" dxfId="881" priority="899" operator="equal">
      <formula>"Por encima del promedio"</formula>
    </cfRule>
    <cfRule type="cellIs" dxfId="880" priority="900" operator="equal">
      <formula>"Alto"</formula>
    </cfRule>
  </conditionalFormatting>
  <conditionalFormatting sqref="G47">
    <cfRule type="cellIs" dxfId="879" priority="893" operator="equal">
      <formula>"Bajo"</formula>
    </cfRule>
    <cfRule type="cellIs" dxfId="878" priority="894" operator="equal">
      <formula>"Moderado "</formula>
    </cfRule>
    <cfRule type="cellIs" dxfId="877" priority="895" operator="equal">
      <formula>"Por encima del promedio"</formula>
    </cfRule>
    <cfRule type="cellIs" dxfId="876" priority="896" operator="equal">
      <formula>"Alto"</formula>
    </cfRule>
  </conditionalFormatting>
  <conditionalFormatting sqref="G48">
    <cfRule type="cellIs" dxfId="875" priority="889" operator="equal">
      <formula>"Bajo"</formula>
    </cfRule>
    <cfRule type="cellIs" dxfId="874" priority="890" operator="equal">
      <formula>"Moderado "</formula>
    </cfRule>
    <cfRule type="cellIs" dxfId="873" priority="891" operator="equal">
      <formula>"Por encima del promedio"</formula>
    </cfRule>
    <cfRule type="cellIs" dxfId="872" priority="892" operator="equal">
      <formula>"Alto"</formula>
    </cfRule>
  </conditionalFormatting>
  <conditionalFormatting sqref="G49">
    <cfRule type="cellIs" dxfId="871" priority="885" operator="equal">
      <formula>"Bajo"</formula>
    </cfRule>
    <cfRule type="cellIs" dxfId="870" priority="886" operator="equal">
      <formula>"Moderado "</formula>
    </cfRule>
    <cfRule type="cellIs" dxfId="869" priority="887" operator="equal">
      <formula>"Por encima del promedio"</formula>
    </cfRule>
    <cfRule type="cellIs" dxfId="868" priority="888" operator="equal">
      <formula>"Alto"</formula>
    </cfRule>
  </conditionalFormatting>
  <conditionalFormatting sqref="G50">
    <cfRule type="cellIs" dxfId="867" priority="881" operator="equal">
      <formula>"Bajo"</formula>
    </cfRule>
    <cfRule type="cellIs" dxfId="866" priority="882" operator="equal">
      <formula>"Moderado "</formula>
    </cfRule>
    <cfRule type="cellIs" dxfId="865" priority="883" operator="equal">
      <formula>"Por encima del promedio"</formula>
    </cfRule>
    <cfRule type="cellIs" dxfId="864" priority="884" operator="equal">
      <formula>"Alto"</formula>
    </cfRule>
  </conditionalFormatting>
  <conditionalFormatting sqref="G51">
    <cfRule type="cellIs" dxfId="863" priority="877" operator="equal">
      <formula>"Bajo"</formula>
    </cfRule>
    <cfRule type="cellIs" dxfId="862" priority="878" operator="equal">
      <formula>"Moderado "</formula>
    </cfRule>
    <cfRule type="cellIs" dxfId="861" priority="879" operator="equal">
      <formula>"Por encima del promedio"</formula>
    </cfRule>
    <cfRule type="cellIs" dxfId="860" priority="880" operator="equal">
      <formula>"Alto"</formula>
    </cfRule>
  </conditionalFormatting>
  <conditionalFormatting sqref="G52">
    <cfRule type="cellIs" dxfId="859" priority="873" operator="equal">
      <formula>"Bajo"</formula>
    </cfRule>
    <cfRule type="cellIs" dxfId="858" priority="874" operator="equal">
      <formula>"Moderado "</formula>
    </cfRule>
    <cfRule type="cellIs" dxfId="857" priority="875" operator="equal">
      <formula>"Por encima del promedio"</formula>
    </cfRule>
    <cfRule type="cellIs" dxfId="856" priority="876" operator="equal">
      <formula>"Alto"</formula>
    </cfRule>
  </conditionalFormatting>
  <conditionalFormatting sqref="G53">
    <cfRule type="cellIs" dxfId="855" priority="861" operator="equal">
      <formula>"Bajo"</formula>
    </cfRule>
    <cfRule type="cellIs" dxfId="854" priority="862" operator="equal">
      <formula>"Moderado "</formula>
    </cfRule>
    <cfRule type="cellIs" dxfId="853" priority="863" operator="equal">
      <formula>"Por encima del promedio"</formula>
    </cfRule>
    <cfRule type="cellIs" dxfId="852" priority="864" operator="equal">
      <formula>"Alto"</formula>
    </cfRule>
  </conditionalFormatting>
  <conditionalFormatting sqref="G54">
    <cfRule type="cellIs" dxfId="851" priority="857" operator="equal">
      <formula>"Bajo"</formula>
    </cfRule>
    <cfRule type="cellIs" dxfId="850" priority="858" operator="equal">
      <formula>"Moderado "</formula>
    </cfRule>
    <cfRule type="cellIs" dxfId="849" priority="859" operator="equal">
      <formula>"Por encima del promedio"</formula>
    </cfRule>
    <cfRule type="cellIs" dxfId="848" priority="860" operator="equal">
      <formula>"Alto"</formula>
    </cfRule>
  </conditionalFormatting>
  <conditionalFormatting sqref="G55">
    <cfRule type="cellIs" dxfId="847" priority="845" operator="equal">
      <formula>"Bajo"</formula>
    </cfRule>
    <cfRule type="cellIs" dxfId="846" priority="846" operator="equal">
      <formula>"Moderado "</formula>
    </cfRule>
    <cfRule type="cellIs" dxfId="845" priority="847" operator="equal">
      <formula>"Por encima del promedio"</formula>
    </cfRule>
    <cfRule type="cellIs" dxfId="844" priority="848" operator="equal">
      <formula>"Alto"</formula>
    </cfRule>
  </conditionalFormatting>
  <conditionalFormatting sqref="L44">
    <cfRule type="cellIs" dxfId="843" priority="841" operator="equal">
      <formula>"Débil"</formula>
    </cfRule>
    <cfRule type="cellIs" dxfId="842" priority="842" operator="equal">
      <formula>"Requiere Mejora"</formula>
    </cfRule>
    <cfRule type="cellIs" dxfId="841" priority="843" operator="equal">
      <formula>"Aceptable"</formula>
    </cfRule>
    <cfRule type="cellIs" dxfId="840" priority="844" operator="equal">
      <formula>"Fuerte"</formula>
    </cfRule>
  </conditionalFormatting>
  <conditionalFormatting sqref="L45">
    <cfRule type="cellIs" dxfId="839" priority="837" operator="equal">
      <formula>"Débil"</formula>
    </cfRule>
    <cfRule type="cellIs" dxfId="838" priority="838" operator="equal">
      <formula>"Requiere Mejora"</formula>
    </cfRule>
    <cfRule type="cellIs" dxfId="837" priority="839" operator="equal">
      <formula>"Aceptable"</formula>
    </cfRule>
    <cfRule type="cellIs" dxfId="836" priority="840" operator="equal">
      <formula>"Fuerte"</formula>
    </cfRule>
  </conditionalFormatting>
  <conditionalFormatting sqref="L46">
    <cfRule type="cellIs" dxfId="835" priority="833" operator="equal">
      <formula>"Débil"</formula>
    </cfRule>
    <cfRule type="cellIs" dxfId="834" priority="834" operator="equal">
      <formula>"Requiere Mejora"</formula>
    </cfRule>
    <cfRule type="cellIs" dxfId="833" priority="835" operator="equal">
      <formula>"Aceptable"</formula>
    </cfRule>
    <cfRule type="cellIs" dxfId="832" priority="836" operator="equal">
      <formula>"Fuerte"</formula>
    </cfRule>
  </conditionalFormatting>
  <conditionalFormatting sqref="L47">
    <cfRule type="cellIs" dxfId="831" priority="829" operator="equal">
      <formula>"Débil"</formula>
    </cfRule>
    <cfRule type="cellIs" dxfId="830" priority="830" operator="equal">
      <formula>"Requiere Mejora"</formula>
    </cfRule>
    <cfRule type="cellIs" dxfId="829" priority="831" operator="equal">
      <formula>"Aceptable"</formula>
    </cfRule>
    <cfRule type="cellIs" dxfId="828" priority="832" operator="equal">
      <formula>"Fuerte"</formula>
    </cfRule>
  </conditionalFormatting>
  <conditionalFormatting sqref="L48">
    <cfRule type="cellIs" dxfId="827" priority="825" operator="equal">
      <formula>"Débil"</formula>
    </cfRule>
    <cfRule type="cellIs" dxfId="826" priority="826" operator="equal">
      <formula>"Requiere Mejora"</formula>
    </cfRule>
    <cfRule type="cellIs" dxfId="825" priority="827" operator="equal">
      <formula>"Aceptable"</formula>
    </cfRule>
    <cfRule type="cellIs" dxfId="824" priority="828" operator="equal">
      <formula>"Fuerte"</formula>
    </cfRule>
  </conditionalFormatting>
  <conditionalFormatting sqref="L49">
    <cfRule type="cellIs" dxfId="823" priority="821" operator="equal">
      <formula>"Débil"</formula>
    </cfRule>
    <cfRule type="cellIs" dxfId="822" priority="822" operator="equal">
      <formula>"Requiere Mejora"</formula>
    </cfRule>
    <cfRule type="cellIs" dxfId="821" priority="823" operator="equal">
      <formula>"Aceptable"</formula>
    </cfRule>
    <cfRule type="cellIs" dxfId="820" priority="824" operator="equal">
      <formula>"Fuerte"</formula>
    </cfRule>
  </conditionalFormatting>
  <conditionalFormatting sqref="L50">
    <cfRule type="cellIs" dxfId="819" priority="817" operator="equal">
      <formula>"Débil"</formula>
    </cfRule>
    <cfRule type="cellIs" dxfId="818" priority="818" operator="equal">
      <formula>"Requiere Mejora"</formula>
    </cfRule>
    <cfRule type="cellIs" dxfId="817" priority="819" operator="equal">
      <formula>"Aceptable"</formula>
    </cfRule>
    <cfRule type="cellIs" dxfId="816" priority="820" operator="equal">
      <formula>"Fuerte"</formula>
    </cfRule>
  </conditionalFormatting>
  <conditionalFormatting sqref="L51">
    <cfRule type="cellIs" dxfId="815" priority="813" operator="equal">
      <formula>"Débil"</formula>
    </cfRule>
    <cfRule type="cellIs" dxfId="814" priority="814" operator="equal">
      <formula>"Requiere Mejora"</formula>
    </cfRule>
    <cfRule type="cellIs" dxfId="813" priority="815" operator="equal">
      <formula>"Aceptable"</formula>
    </cfRule>
    <cfRule type="cellIs" dxfId="812" priority="816" operator="equal">
      <formula>"Fuerte"</formula>
    </cfRule>
  </conditionalFormatting>
  <conditionalFormatting sqref="L52">
    <cfRule type="cellIs" dxfId="811" priority="809" operator="equal">
      <formula>"Débil"</formula>
    </cfRule>
    <cfRule type="cellIs" dxfId="810" priority="810" operator="equal">
      <formula>"Requiere Mejora"</formula>
    </cfRule>
    <cfRule type="cellIs" dxfId="809" priority="811" operator="equal">
      <formula>"Aceptable"</formula>
    </cfRule>
    <cfRule type="cellIs" dxfId="808" priority="812" operator="equal">
      <formula>"Fuerte"</formula>
    </cfRule>
  </conditionalFormatting>
  <conditionalFormatting sqref="L53">
    <cfRule type="cellIs" dxfId="807" priority="797" operator="equal">
      <formula>"Débil"</formula>
    </cfRule>
    <cfRule type="cellIs" dxfId="806" priority="798" operator="equal">
      <formula>"Requiere Mejora"</formula>
    </cfRule>
    <cfRule type="cellIs" dxfId="805" priority="799" operator="equal">
      <formula>"Aceptable"</formula>
    </cfRule>
    <cfRule type="cellIs" dxfId="804" priority="800" operator="equal">
      <formula>"Fuerte"</formula>
    </cfRule>
  </conditionalFormatting>
  <conditionalFormatting sqref="L54">
    <cfRule type="cellIs" dxfId="803" priority="793" operator="equal">
      <formula>"Débil"</formula>
    </cfRule>
    <cfRule type="cellIs" dxfId="802" priority="794" operator="equal">
      <formula>"Requiere Mejora"</formula>
    </cfRule>
    <cfRule type="cellIs" dxfId="801" priority="795" operator="equal">
      <formula>"Aceptable"</formula>
    </cfRule>
    <cfRule type="cellIs" dxfId="800" priority="796" operator="equal">
      <formula>"Fuerte"</formula>
    </cfRule>
  </conditionalFormatting>
  <conditionalFormatting sqref="L55">
    <cfRule type="cellIs" dxfId="799" priority="781" operator="equal">
      <formula>"Débil"</formula>
    </cfRule>
    <cfRule type="cellIs" dxfId="798" priority="782" operator="equal">
      <formula>"Requiere Mejora"</formula>
    </cfRule>
    <cfRule type="cellIs" dxfId="797" priority="783" operator="equal">
      <formula>"Aceptable"</formula>
    </cfRule>
    <cfRule type="cellIs" dxfId="796" priority="784" operator="equal">
      <formula>"Fuerte"</formula>
    </cfRule>
  </conditionalFormatting>
  <conditionalFormatting sqref="M44">
    <cfRule type="cellIs" dxfId="795" priority="777" operator="equal">
      <formula>"Bajo"</formula>
    </cfRule>
    <cfRule type="cellIs" dxfId="794" priority="778" operator="equal">
      <formula>"Moderado "</formula>
    </cfRule>
    <cfRule type="cellIs" dxfId="793" priority="779" operator="equal">
      <formula>"Por encima del promedio"</formula>
    </cfRule>
    <cfRule type="cellIs" dxfId="792" priority="780" operator="equal">
      <formula>"Alto"</formula>
    </cfRule>
  </conditionalFormatting>
  <conditionalFormatting sqref="M45">
    <cfRule type="cellIs" dxfId="791" priority="773" operator="equal">
      <formula>"Bajo"</formula>
    </cfRule>
    <cfRule type="cellIs" dxfId="790" priority="774" operator="equal">
      <formula>"Moderado "</formula>
    </cfRule>
    <cfRule type="cellIs" dxfId="789" priority="775" operator="equal">
      <formula>"Por encima del promedio"</formula>
    </cfRule>
    <cfRule type="cellIs" dxfId="788" priority="776" operator="equal">
      <formula>"Alto"</formula>
    </cfRule>
  </conditionalFormatting>
  <conditionalFormatting sqref="M46">
    <cfRule type="cellIs" dxfId="787" priority="769" operator="equal">
      <formula>"Bajo"</formula>
    </cfRule>
    <cfRule type="cellIs" dxfId="786" priority="770" operator="equal">
      <formula>"Moderado "</formula>
    </cfRule>
    <cfRule type="cellIs" dxfId="785" priority="771" operator="equal">
      <formula>"Por encima del promedio"</formula>
    </cfRule>
    <cfRule type="cellIs" dxfId="784" priority="772" operator="equal">
      <formula>"Alto"</formula>
    </cfRule>
  </conditionalFormatting>
  <conditionalFormatting sqref="M47:M52">
    <cfRule type="cellIs" dxfId="783" priority="765" operator="equal">
      <formula>"Bajo"</formula>
    </cfRule>
    <cfRule type="cellIs" dxfId="782" priority="766" operator="equal">
      <formula>"Moderado "</formula>
    </cfRule>
    <cfRule type="cellIs" dxfId="781" priority="767" operator="equal">
      <formula>"Por encima del promedio"</formula>
    </cfRule>
    <cfRule type="cellIs" dxfId="780" priority="768" operator="equal">
      <formula>"Alto"</formula>
    </cfRule>
  </conditionalFormatting>
  <conditionalFormatting sqref="M53">
    <cfRule type="cellIs" dxfId="779" priority="757" operator="equal">
      <formula>"Bajo"</formula>
    </cfRule>
    <cfRule type="cellIs" dxfId="778" priority="758" operator="equal">
      <formula>"Moderado "</formula>
    </cfRule>
    <cfRule type="cellIs" dxfId="777" priority="759" operator="equal">
      <formula>"Por encima del promedio"</formula>
    </cfRule>
    <cfRule type="cellIs" dxfId="776" priority="760" operator="equal">
      <formula>"Alto"</formula>
    </cfRule>
  </conditionalFormatting>
  <conditionalFormatting sqref="M54">
    <cfRule type="cellIs" dxfId="775" priority="753" operator="equal">
      <formula>"Bajo"</formula>
    </cfRule>
    <cfRule type="cellIs" dxfId="774" priority="754" operator="equal">
      <formula>"Moderado "</formula>
    </cfRule>
    <cfRule type="cellIs" dxfId="773" priority="755" operator="equal">
      <formula>"Por encima del promedio"</formula>
    </cfRule>
    <cfRule type="cellIs" dxfId="772" priority="756" operator="equal">
      <formula>"Alto"</formula>
    </cfRule>
  </conditionalFormatting>
  <conditionalFormatting sqref="M55">
    <cfRule type="cellIs" dxfId="771" priority="741" operator="equal">
      <formula>"Bajo"</formula>
    </cfRule>
    <cfRule type="cellIs" dxfId="770" priority="742" operator="equal">
      <formula>"Moderado "</formula>
    </cfRule>
    <cfRule type="cellIs" dxfId="769" priority="743" operator="equal">
      <formula>"Por encima del promedio"</formula>
    </cfRule>
    <cfRule type="cellIs" dxfId="768" priority="744" operator="equal">
      <formula>"Alto"</formula>
    </cfRule>
  </conditionalFormatting>
  <conditionalFormatting sqref="G56">
    <cfRule type="cellIs" dxfId="767" priority="737" operator="equal">
      <formula>"Bajo"</formula>
    </cfRule>
    <cfRule type="cellIs" dxfId="766" priority="738" operator="equal">
      <formula>"Moderado "</formula>
    </cfRule>
    <cfRule type="cellIs" dxfId="765" priority="739" operator="equal">
      <formula>"Por encima del promedio"</formula>
    </cfRule>
    <cfRule type="cellIs" dxfId="764" priority="740" operator="equal">
      <formula>"Alto"</formula>
    </cfRule>
  </conditionalFormatting>
  <conditionalFormatting sqref="G57">
    <cfRule type="cellIs" dxfId="763" priority="733" operator="equal">
      <formula>"Bajo"</formula>
    </cfRule>
    <cfRule type="cellIs" dxfId="762" priority="734" operator="equal">
      <formula>"Moderado "</formula>
    </cfRule>
    <cfRule type="cellIs" dxfId="761" priority="735" operator="equal">
      <formula>"Por encima del promedio"</formula>
    </cfRule>
    <cfRule type="cellIs" dxfId="760" priority="736" operator="equal">
      <formula>"Alto"</formula>
    </cfRule>
  </conditionalFormatting>
  <conditionalFormatting sqref="G58">
    <cfRule type="cellIs" dxfId="759" priority="729" operator="equal">
      <formula>"Bajo"</formula>
    </cfRule>
    <cfRule type="cellIs" dxfId="758" priority="730" operator="equal">
      <formula>"Moderado "</formula>
    </cfRule>
    <cfRule type="cellIs" dxfId="757" priority="731" operator="equal">
      <formula>"Por encima del promedio"</formula>
    </cfRule>
    <cfRule type="cellIs" dxfId="756" priority="732" operator="equal">
      <formula>"Alto"</formula>
    </cfRule>
  </conditionalFormatting>
  <conditionalFormatting sqref="G59">
    <cfRule type="cellIs" dxfId="755" priority="725" operator="equal">
      <formula>"Bajo"</formula>
    </cfRule>
    <cfRule type="cellIs" dxfId="754" priority="726" operator="equal">
      <formula>"Moderado "</formula>
    </cfRule>
    <cfRule type="cellIs" dxfId="753" priority="727" operator="equal">
      <formula>"Por encima del promedio"</formula>
    </cfRule>
    <cfRule type="cellIs" dxfId="752" priority="728" operator="equal">
      <formula>"Alto"</formula>
    </cfRule>
  </conditionalFormatting>
  <conditionalFormatting sqref="G60">
    <cfRule type="cellIs" dxfId="751" priority="721" operator="equal">
      <formula>"Bajo"</formula>
    </cfRule>
    <cfRule type="cellIs" dxfId="750" priority="722" operator="equal">
      <formula>"Moderado "</formula>
    </cfRule>
    <cfRule type="cellIs" dxfId="749" priority="723" operator="equal">
      <formula>"Por encima del promedio"</formula>
    </cfRule>
    <cfRule type="cellIs" dxfId="748" priority="724" operator="equal">
      <formula>"Alto"</formula>
    </cfRule>
  </conditionalFormatting>
  <conditionalFormatting sqref="G61">
    <cfRule type="cellIs" dxfId="747" priority="717" operator="equal">
      <formula>"Bajo"</formula>
    </cfRule>
    <cfRule type="cellIs" dxfId="746" priority="718" operator="equal">
      <formula>"Moderado "</formula>
    </cfRule>
    <cfRule type="cellIs" dxfId="745" priority="719" operator="equal">
      <formula>"Por encima del promedio"</formula>
    </cfRule>
    <cfRule type="cellIs" dxfId="744" priority="720" operator="equal">
      <formula>"Alto"</formula>
    </cfRule>
  </conditionalFormatting>
  <conditionalFormatting sqref="G62">
    <cfRule type="cellIs" dxfId="743" priority="713" operator="equal">
      <formula>"Bajo"</formula>
    </cfRule>
    <cfRule type="cellIs" dxfId="742" priority="714" operator="equal">
      <formula>"Moderado "</formula>
    </cfRule>
    <cfRule type="cellIs" dxfId="741" priority="715" operator="equal">
      <formula>"Por encima del promedio"</formula>
    </cfRule>
    <cfRule type="cellIs" dxfId="740" priority="716" operator="equal">
      <formula>"Alto"</formula>
    </cfRule>
  </conditionalFormatting>
  <conditionalFormatting sqref="G63">
    <cfRule type="cellIs" dxfId="739" priority="709" operator="equal">
      <formula>"Bajo"</formula>
    </cfRule>
    <cfRule type="cellIs" dxfId="738" priority="710" operator="equal">
      <formula>"Moderado "</formula>
    </cfRule>
    <cfRule type="cellIs" dxfId="737" priority="711" operator="equal">
      <formula>"Por encima del promedio"</formula>
    </cfRule>
    <cfRule type="cellIs" dxfId="736" priority="712" operator="equal">
      <formula>"Alto"</formula>
    </cfRule>
  </conditionalFormatting>
  <conditionalFormatting sqref="G64">
    <cfRule type="cellIs" dxfId="735" priority="705" operator="equal">
      <formula>"Bajo"</formula>
    </cfRule>
    <cfRule type="cellIs" dxfId="734" priority="706" operator="equal">
      <formula>"Moderado "</formula>
    </cfRule>
    <cfRule type="cellIs" dxfId="733" priority="707" operator="equal">
      <formula>"Por encima del promedio"</formula>
    </cfRule>
    <cfRule type="cellIs" dxfId="732" priority="708" operator="equal">
      <formula>"Alto"</formula>
    </cfRule>
  </conditionalFormatting>
  <conditionalFormatting sqref="L56">
    <cfRule type="cellIs" dxfId="731" priority="701" operator="equal">
      <formula>"Débil"</formula>
    </cfRule>
    <cfRule type="cellIs" dxfId="730" priority="702" operator="equal">
      <formula>"Requiere Mejora"</formula>
    </cfRule>
    <cfRule type="cellIs" dxfId="729" priority="703" operator="equal">
      <formula>"Aceptable"</formula>
    </cfRule>
    <cfRule type="cellIs" dxfId="728" priority="704" operator="equal">
      <formula>"Fuerte"</formula>
    </cfRule>
  </conditionalFormatting>
  <conditionalFormatting sqref="L57:L64">
    <cfRule type="cellIs" dxfId="727" priority="697" operator="equal">
      <formula>"Débil"</formula>
    </cfRule>
    <cfRule type="cellIs" dxfId="726" priority="698" operator="equal">
      <formula>"Requiere Mejora"</formula>
    </cfRule>
    <cfRule type="cellIs" dxfId="725" priority="699" operator="equal">
      <formula>"Aceptable"</formula>
    </cfRule>
    <cfRule type="cellIs" dxfId="724" priority="700" operator="equal">
      <formula>"Fuerte"</formula>
    </cfRule>
  </conditionalFormatting>
  <conditionalFormatting sqref="M56">
    <cfRule type="cellIs" dxfId="723" priority="693" operator="equal">
      <formula>"Bajo"</formula>
    </cfRule>
    <cfRule type="cellIs" dxfId="722" priority="694" operator="equal">
      <formula>"Moderado "</formula>
    </cfRule>
    <cfRule type="cellIs" dxfId="721" priority="695" operator="equal">
      <formula>"Por encima del promedio"</formula>
    </cfRule>
    <cfRule type="cellIs" dxfId="720" priority="696" operator="equal">
      <formula>"Alto"</formula>
    </cfRule>
  </conditionalFormatting>
  <conditionalFormatting sqref="M57">
    <cfRule type="cellIs" dxfId="719" priority="689" operator="equal">
      <formula>"Bajo"</formula>
    </cfRule>
    <cfRule type="cellIs" dxfId="718" priority="690" operator="equal">
      <formula>"Moderado "</formula>
    </cfRule>
    <cfRule type="cellIs" dxfId="717" priority="691" operator="equal">
      <formula>"Por encima del promedio"</formula>
    </cfRule>
    <cfRule type="cellIs" dxfId="716" priority="692" operator="equal">
      <formula>"Alto"</formula>
    </cfRule>
  </conditionalFormatting>
  <conditionalFormatting sqref="M58">
    <cfRule type="cellIs" dxfId="715" priority="685" operator="equal">
      <formula>"Bajo"</formula>
    </cfRule>
    <cfRule type="cellIs" dxfId="714" priority="686" operator="equal">
      <formula>"Moderado "</formula>
    </cfRule>
    <cfRule type="cellIs" dxfId="713" priority="687" operator="equal">
      <formula>"Por encima del promedio"</formula>
    </cfRule>
    <cfRule type="cellIs" dxfId="712" priority="688" operator="equal">
      <formula>"Alto"</formula>
    </cfRule>
  </conditionalFormatting>
  <conditionalFormatting sqref="M59">
    <cfRule type="cellIs" dxfId="711" priority="681" operator="equal">
      <formula>"Bajo"</formula>
    </cfRule>
    <cfRule type="cellIs" dxfId="710" priority="682" operator="equal">
      <formula>"Moderado "</formula>
    </cfRule>
    <cfRule type="cellIs" dxfId="709" priority="683" operator="equal">
      <formula>"Por encima del promedio"</formula>
    </cfRule>
    <cfRule type="cellIs" dxfId="708" priority="684" operator="equal">
      <formula>"Alto"</formula>
    </cfRule>
  </conditionalFormatting>
  <conditionalFormatting sqref="M60">
    <cfRule type="cellIs" dxfId="707" priority="677" operator="equal">
      <formula>"Bajo"</formula>
    </cfRule>
    <cfRule type="cellIs" dxfId="706" priority="678" operator="equal">
      <formula>"Moderado "</formula>
    </cfRule>
    <cfRule type="cellIs" dxfId="705" priority="679" operator="equal">
      <formula>"Por encima del promedio"</formula>
    </cfRule>
    <cfRule type="cellIs" dxfId="704" priority="680" operator="equal">
      <formula>"Alto"</formula>
    </cfRule>
  </conditionalFormatting>
  <conditionalFormatting sqref="M61">
    <cfRule type="cellIs" dxfId="703" priority="673" operator="equal">
      <formula>"Bajo"</formula>
    </cfRule>
    <cfRule type="cellIs" dxfId="702" priority="674" operator="equal">
      <formula>"Moderado "</formula>
    </cfRule>
    <cfRule type="cellIs" dxfId="701" priority="675" operator="equal">
      <formula>"Por encima del promedio"</formula>
    </cfRule>
    <cfRule type="cellIs" dxfId="700" priority="676" operator="equal">
      <formula>"Alto"</formula>
    </cfRule>
  </conditionalFormatting>
  <conditionalFormatting sqref="M62">
    <cfRule type="cellIs" dxfId="699" priority="669" operator="equal">
      <formula>"Bajo"</formula>
    </cfRule>
    <cfRule type="cellIs" dxfId="698" priority="670" operator="equal">
      <formula>"Moderado "</formula>
    </cfRule>
    <cfRule type="cellIs" dxfId="697" priority="671" operator="equal">
      <formula>"Por encima del promedio"</formula>
    </cfRule>
    <cfRule type="cellIs" dxfId="696" priority="672" operator="equal">
      <formula>"Alto"</formula>
    </cfRule>
  </conditionalFormatting>
  <conditionalFormatting sqref="M63">
    <cfRule type="cellIs" dxfId="695" priority="665" operator="equal">
      <formula>"Bajo"</formula>
    </cfRule>
    <cfRule type="cellIs" dxfId="694" priority="666" operator="equal">
      <formula>"Moderado "</formula>
    </cfRule>
    <cfRule type="cellIs" dxfId="693" priority="667" operator="equal">
      <formula>"Por encima del promedio"</formula>
    </cfRule>
    <cfRule type="cellIs" dxfId="692" priority="668" operator="equal">
      <formula>"Alto"</formula>
    </cfRule>
  </conditionalFormatting>
  <conditionalFormatting sqref="M64">
    <cfRule type="cellIs" dxfId="691" priority="661" operator="equal">
      <formula>"Bajo"</formula>
    </cfRule>
    <cfRule type="cellIs" dxfId="690" priority="662" operator="equal">
      <formula>"Moderado "</formula>
    </cfRule>
    <cfRule type="cellIs" dxfId="689" priority="663" operator="equal">
      <formula>"Por encima del promedio"</formula>
    </cfRule>
    <cfRule type="cellIs" dxfId="688" priority="664" operator="equal">
      <formula>"Alto"</formula>
    </cfRule>
  </conditionalFormatting>
  <conditionalFormatting sqref="G66">
    <cfRule type="cellIs" dxfId="687" priority="657" operator="equal">
      <formula>"Bajo"</formula>
    </cfRule>
    <cfRule type="cellIs" dxfId="686" priority="658" operator="equal">
      <formula>"Moderado "</formula>
    </cfRule>
    <cfRule type="cellIs" dxfId="685" priority="659" operator="equal">
      <formula>"Por encima del promedio"</formula>
    </cfRule>
    <cfRule type="cellIs" dxfId="684" priority="660" operator="equal">
      <formula>"Alto"</formula>
    </cfRule>
  </conditionalFormatting>
  <conditionalFormatting sqref="G67">
    <cfRule type="cellIs" dxfId="683" priority="653" operator="equal">
      <formula>"Bajo"</formula>
    </cfRule>
    <cfRule type="cellIs" dxfId="682" priority="654" operator="equal">
      <formula>"Moderado "</formula>
    </cfRule>
    <cfRule type="cellIs" dxfId="681" priority="655" operator="equal">
      <formula>"Por encima del promedio"</formula>
    </cfRule>
    <cfRule type="cellIs" dxfId="680" priority="656" operator="equal">
      <formula>"Alto"</formula>
    </cfRule>
  </conditionalFormatting>
  <conditionalFormatting sqref="G68">
    <cfRule type="cellIs" dxfId="679" priority="649" operator="equal">
      <formula>"Bajo"</formula>
    </cfRule>
    <cfRule type="cellIs" dxfId="678" priority="650" operator="equal">
      <formula>"Moderado "</formula>
    </cfRule>
    <cfRule type="cellIs" dxfId="677" priority="651" operator="equal">
      <formula>"Por encima del promedio"</formula>
    </cfRule>
    <cfRule type="cellIs" dxfId="676" priority="652" operator="equal">
      <formula>"Alto"</formula>
    </cfRule>
  </conditionalFormatting>
  <conditionalFormatting sqref="G69">
    <cfRule type="cellIs" dxfId="675" priority="645" operator="equal">
      <formula>"Bajo"</formula>
    </cfRule>
    <cfRule type="cellIs" dxfId="674" priority="646" operator="equal">
      <formula>"Moderado "</formula>
    </cfRule>
    <cfRule type="cellIs" dxfId="673" priority="647" operator="equal">
      <formula>"Por encima del promedio"</formula>
    </cfRule>
    <cfRule type="cellIs" dxfId="672" priority="648" operator="equal">
      <formula>"Alto"</formula>
    </cfRule>
  </conditionalFormatting>
  <conditionalFormatting sqref="G70">
    <cfRule type="cellIs" dxfId="671" priority="641" operator="equal">
      <formula>"Bajo"</formula>
    </cfRule>
    <cfRule type="cellIs" dxfId="670" priority="642" operator="equal">
      <formula>"Moderado "</formula>
    </cfRule>
    <cfRule type="cellIs" dxfId="669" priority="643" operator="equal">
      <formula>"Por encima del promedio"</formula>
    </cfRule>
    <cfRule type="cellIs" dxfId="668" priority="644" operator="equal">
      <formula>"Alto"</formula>
    </cfRule>
  </conditionalFormatting>
  <conditionalFormatting sqref="L66">
    <cfRule type="cellIs" dxfId="667" priority="633" operator="equal">
      <formula>"Débil"</formula>
    </cfRule>
    <cfRule type="cellIs" dxfId="666" priority="634" operator="equal">
      <formula>"Requiere Mejora"</formula>
    </cfRule>
    <cfRule type="cellIs" dxfId="665" priority="635" operator="equal">
      <formula>"Aceptable"</formula>
    </cfRule>
    <cfRule type="cellIs" dxfId="664" priority="636" operator="equal">
      <formula>"Fuerte"</formula>
    </cfRule>
  </conditionalFormatting>
  <conditionalFormatting sqref="L67">
    <cfRule type="cellIs" dxfId="663" priority="629" operator="equal">
      <formula>"Débil"</formula>
    </cfRule>
    <cfRule type="cellIs" dxfId="662" priority="630" operator="equal">
      <formula>"Requiere Mejora"</formula>
    </cfRule>
    <cfRule type="cellIs" dxfId="661" priority="631" operator="equal">
      <formula>"Aceptable"</formula>
    </cfRule>
    <cfRule type="cellIs" dxfId="660" priority="632" operator="equal">
      <formula>"Fuerte"</formula>
    </cfRule>
  </conditionalFormatting>
  <conditionalFormatting sqref="L68">
    <cfRule type="cellIs" dxfId="659" priority="625" operator="equal">
      <formula>"Débil"</formula>
    </cfRule>
    <cfRule type="cellIs" dxfId="658" priority="626" operator="equal">
      <formula>"Requiere Mejora"</formula>
    </cfRule>
    <cfRule type="cellIs" dxfId="657" priority="627" operator="equal">
      <formula>"Aceptable"</formula>
    </cfRule>
    <cfRule type="cellIs" dxfId="656" priority="628" operator="equal">
      <formula>"Fuerte"</formula>
    </cfRule>
  </conditionalFormatting>
  <conditionalFormatting sqref="L69">
    <cfRule type="cellIs" dxfId="655" priority="621" operator="equal">
      <formula>"Débil"</formula>
    </cfRule>
    <cfRule type="cellIs" dxfId="654" priority="622" operator="equal">
      <formula>"Requiere Mejora"</formula>
    </cfRule>
    <cfRule type="cellIs" dxfId="653" priority="623" operator="equal">
      <formula>"Aceptable"</formula>
    </cfRule>
    <cfRule type="cellIs" dxfId="652" priority="624" operator="equal">
      <formula>"Fuerte"</formula>
    </cfRule>
  </conditionalFormatting>
  <conditionalFormatting sqref="L70">
    <cfRule type="cellIs" dxfId="651" priority="617" operator="equal">
      <formula>"Débil"</formula>
    </cfRule>
    <cfRule type="cellIs" dxfId="650" priority="618" operator="equal">
      <formula>"Requiere Mejora"</formula>
    </cfRule>
    <cfRule type="cellIs" dxfId="649" priority="619" operator="equal">
      <formula>"Aceptable"</formula>
    </cfRule>
    <cfRule type="cellIs" dxfId="648" priority="620" operator="equal">
      <formula>"Fuerte"</formula>
    </cfRule>
  </conditionalFormatting>
  <conditionalFormatting sqref="M66">
    <cfRule type="cellIs" dxfId="647" priority="609" operator="equal">
      <formula>"Bajo"</formula>
    </cfRule>
    <cfRule type="cellIs" dxfId="646" priority="610" operator="equal">
      <formula>"Moderado "</formula>
    </cfRule>
    <cfRule type="cellIs" dxfId="645" priority="611" operator="equal">
      <formula>"Por encima del promedio"</formula>
    </cfRule>
    <cfRule type="cellIs" dxfId="644" priority="612" operator="equal">
      <formula>"Alto"</formula>
    </cfRule>
  </conditionalFormatting>
  <conditionalFormatting sqref="M67">
    <cfRule type="cellIs" dxfId="643" priority="605" operator="equal">
      <formula>"Bajo"</formula>
    </cfRule>
    <cfRule type="cellIs" dxfId="642" priority="606" operator="equal">
      <formula>"Moderado "</formula>
    </cfRule>
    <cfRule type="cellIs" dxfId="641" priority="607" operator="equal">
      <formula>"Por encima del promedio"</formula>
    </cfRule>
    <cfRule type="cellIs" dxfId="640" priority="608" operator="equal">
      <formula>"Alto"</formula>
    </cfRule>
  </conditionalFormatting>
  <conditionalFormatting sqref="M68">
    <cfRule type="cellIs" dxfId="639" priority="601" operator="equal">
      <formula>"Bajo"</formula>
    </cfRule>
    <cfRule type="cellIs" dxfId="638" priority="602" operator="equal">
      <formula>"Moderado "</formula>
    </cfRule>
    <cfRule type="cellIs" dxfId="637" priority="603" operator="equal">
      <formula>"Por encima del promedio"</formula>
    </cfRule>
    <cfRule type="cellIs" dxfId="636" priority="604" operator="equal">
      <formula>"Alto"</formula>
    </cfRule>
  </conditionalFormatting>
  <conditionalFormatting sqref="M69">
    <cfRule type="cellIs" dxfId="635" priority="597" operator="equal">
      <formula>"Bajo"</formula>
    </cfRule>
    <cfRule type="cellIs" dxfId="634" priority="598" operator="equal">
      <formula>"Moderado "</formula>
    </cfRule>
    <cfRule type="cellIs" dxfId="633" priority="599" operator="equal">
      <formula>"Por encima del promedio"</formula>
    </cfRule>
    <cfRule type="cellIs" dxfId="632" priority="600" operator="equal">
      <formula>"Alto"</formula>
    </cfRule>
  </conditionalFormatting>
  <conditionalFormatting sqref="M70">
    <cfRule type="cellIs" dxfId="631" priority="593" operator="equal">
      <formula>"Bajo"</formula>
    </cfRule>
    <cfRule type="cellIs" dxfId="630" priority="594" operator="equal">
      <formula>"Moderado "</formula>
    </cfRule>
    <cfRule type="cellIs" dxfId="629" priority="595" operator="equal">
      <formula>"Por encima del promedio"</formula>
    </cfRule>
    <cfRule type="cellIs" dxfId="628" priority="596" operator="equal">
      <formula>"Alto"</formula>
    </cfRule>
  </conditionalFormatting>
  <conditionalFormatting sqref="G71">
    <cfRule type="cellIs" dxfId="627" priority="585" operator="equal">
      <formula>"Bajo"</formula>
    </cfRule>
    <cfRule type="cellIs" dxfId="626" priority="586" operator="equal">
      <formula>"Moderado "</formula>
    </cfRule>
    <cfRule type="cellIs" dxfId="625" priority="587" operator="equal">
      <formula>"Por encima del promedio"</formula>
    </cfRule>
    <cfRule type="cellIs" dxfId="624" priority="588" operator="equal">
      <formula>"Alto"</formula>
    </cfRule>
  </conditionalFormatting>
  <conditionalFormatting sqref="G72">
    <cfRule type="cellIs" dxfId="623" priority="581" operator="equal">
      <formula>"Bajo"</formula>
    </cfRule>
    <cfRule type="cellIs" dxfId="622" priority="582" operator="equal">
      <formula>"Moderado "</formula>
    </cfRule>
    <cfRule type="cellIs" dxfId="621" priority="583" operator="equal">
      <formula>"Por encima del promedio"</formula>
    </cfRule>
    <cfRule type="cellIs" dxfId="620" priority="584" operator="equal">
      <formula>"Alto"</formula>
    </cfRule>
  </conditionalFormatting>
  <conditionalFormatting sqref="G73">
    <cfRule type="cellIs" dxfId="619" priority="577" operator="equal">
      <formula>"Bajo"</formula>
    </cfRule>
    <cfRule type="cellIs" dxfId="618" priority="578" operator="equal">
      <formula>"Moderado "</formula>
    </cfRule>
    <cfRule type="cellIs" dxfId="617" priority="579" operator="equal">
      <formula>"Por encima del promedio"</formula>
    </cfRule>
    <cfRule type="cellIs" dxfId="616" priority="580" operator="equal">
      <formula>"Alto"</formula>
    </cfRule>
  </conditionalFormatting>
  <conditionalFormatting sqref="G74">
    <cfRule type="cellIs" dxfId="615" priority="573" operator="equal">
      <formula>"Bajo"</formula>
    </cfRule>
    <cfRule type="cellIs" dxfId="614" priority="574" operator="equal">
      <formula>"Moderado "</formula>
    </cfRule>
    <cfRule type="cellIs" dxfId="613" priority="575" operator="equal">
      <formula>"Por encima del promedio"</formula>
    </cfRule>
    <cfRule type="cellIs" dxfId="612" priority="576" operator="equal">
      <formula>"Alto"</formula>
    </cfRule>
  </conditionalFormatting>
  <conditionalFormatting sqref="G75">
    <cfRule type="cellIs" dxfId="611" priority="569" operator="equal">
      <formula>"Bajo"</formula>
    </cfRule>
    <cfRule type="cellIs" dxfId="610" priority="570" operator="equal">
      <formula>"Moderado "</formula>
    </cfRule>
    <cfRule type="cellIs" dxfId="609" priority="571" operator="equal">
      <formula>"Por encima del promedio"</formula>
    </cfRule>
    <cfRule type="cellIs" dxfId="608" priority="572" operator="equal">
      <formula>"Alto"</formula>
    </cfRule>
  </conditionalFormatting>
  <conditionalFormatting sqref="L71">
    <cfRule type="cellIs" dxfId="607" priority="565" operator="equal">
      <formula>"Débil"</formula>
    </cfRule>
    <cfRule type="cellIs" dxfId="606" priority="566" operator="equal">
      <formula>"Requiere Mejora"</formula>
    </cfRule>
    <cfRule type="cellIs" dxfId="605" priority="567" operator="equal">
      <formula>"Aceptable"</formula>
    </cfRule>
    <cfRule type="cellIs" dxfId="604" priority="568" operator="equal">
      <formula>"Fuerte"</formula>
    </cfRule>
  </conditionalFormatting>
  <conditionalFormatting sqref="L72">
    <cfRule type="cellIs" dxfId="603" priority="561" operator="equal">
      <formula>"Débil"</formula>
    </cfRule>
    <cfRule type="cellIs" dxfId="602" priority="562" operator="equal">
      <formula>"Requiere Mejora"</formula>
    </cfRule>
    <cfRule type="cellIs" dxfId="601" priority="563" operator="equal">
      <formula>"Aceptable"</formula>
    </cfRule>
    <cfRule type="cellIs" dxfId="600" priority="564" operator="equal">
      <formula>"Fuerte"</formula>
    </cfRule>
  </conditionalFormatting>
  <conditionalFormatting sqref="L73">
    <cfRule type="cellIs" dxfId="599" priority="557" operator="equal">
      <formula>"Débil"</formula>
    </cfRule>
    <cfRule type="cellIs" dxfId="598" priority="558" operator="equal">
      <formula>"Requiere Mejora"</formula>
    </cfRule>
    <cfRule type="cellIs" dxfId="597" priority="559" operator="equal">
      <formula>"Aceptable"</formula>
    </cfRule>
    <cfRule type="cellIs" dxfId="596" priority="560" operator="equal">
      <formula>"Fuerte"</formula>
    </cfRule>
  </conditionalFormatting>
  <conditionalFormatting sqref="L74">
    <cfRule type="cellIs" dxfId="595" priority="553" operator="equal">
      <formula>"Débil"</formula>
    </cfRule>
    <cfRule type="cellIs" dxfId="594" priority="554" operator="equal">
      <formula>"Requiere Mejora"</formula>
    </cfRule>
    <cfRule type="cellIs" dxfId="593" priority="555" operator="equal">
      <formula>"Aceptable"</formula>
    </cfRule>
    <cfRule type="cellIs" dxfId="592" priority="556" operator="equal">
      <formula>"Fuerte"</formula>
    </cfRule>
  </conditionalFormatting>
  <conditionalFormatting sqref="L75">
    <cfRule type="cellIs" dxfId="591" priority="549" operator="equal">
      <formula>"Débil"</formula>
    </cfRule>
    <cfRule type="cellIs" dxfId="590" priority="550" operator="equal">
      <formula>"Requiere Mejora"</formula>
    </cfRule>
    <cfRule type="cellIs" dxfId="589" priority="551" operator="equal">
      <formula>"Aceptable"</formula>
    </cfRule>
    <cfRule type="cellIs" dxfId="588" priority="552" operator="equal">
      <formula>"Fuerte"</formula>
    </cfRule>
  </conditionalFormatting>
  <conditionalFormatting sqref="M71">
    <cfRule type="cellIs" dxfId="587" priority="545" operator="equal">
      <formula>"Bajo"</formula>
    </cfRule>
    <cfRule type="cellIs" dxfId="586" priority="546" operator="equal">
      <formula>"Moderado "</formula>
    </cfRule>
    <cfRule type="cellIs" dxfId="585" priority="547" operator="equal">
      <formula>"Por encima del promedio"</formula>
    </cfRule>
    <cfRule type="cellIs" dxfId="584" priority="548" operator="equal">
      <formula>"Alto"</formula>
    </cfRule>
  </conditionalFormatting>
  <conditionalFormatting sqref="M72">
    <cfRule type="cellIs" dxfId="583" priority="541" operator="equal">
      <formula>"Bajo"</formula>
    </cfRule>
    <cfRule type="cellIs" dxfId="582" priority="542" operator="equal">
      <formula>"Moderado "</formula>
    </cfRule>
    <cfRule type="cellIs" dxfId="581" priority="543" operator="equal">
      <formula>"Por encima del promedio"</formula>
    </cfRule>
    <cfRule type="cellIs" dxfId="580" priority="544" operator="equal">
      <formula>"Alto"</formula>
    </cfRule>
  </conditionalFormatting>
  <conditionalFormatting sqref="M73">
    <cfRule type="cellIs" dxfId="579" priority="537" operator="equal">
      <formula>"Bajo"</formula>
    </cfRule>
    <cfRule type="cellIs" dxfId="578" priority="538" operator="equal">
      <formula>"Moderado "</formula>
    </cfRule>
    <cfRule type="cellIs" dxfId="577" priority="539" operator="equal">
      <formula>"Por encima del promedio"</formula>
    </cfRule>
    <cfRule type="cellIs" dxfId="576" priority="540" operator="equal">
      <formula>"Alto"</formula>
    </cfRule>
  </conditionalFormatting>
  <conditionalFormatting sqref="M74">
    <cfRule type="cellIs" dxfId="575" priority="533" operator="equal">
      <formula>"Bajo"</formula>
    </cfRule>
    <cfRule type="cellIs" dxfId="574" priority="534" operator="equal">
      <formula>"Moderado "</formula>
    </cfRule>
    <cfRule type="cellIs" dxfId="573" priority="535" operator="equal">
      <formula>"Por encima del promedio"</formula>
    </cfRule>
    <cfRule type="cellIs" dxfId="572" priority="536" operator="equal">
      <formula>"Alto"</formula>
    </cfRule>
  </conditionalFormatting>
  <conditionalFormatting sqref="M75">
    <cfRule type="cellIs" dxfId="571" priority="529" operator="equal">
      <formula>"Bajo"</formula>
    </cfRule>
    <cfRule type="cellIs" dxfId="570" priority="530" operator="equal">
      <formula>"Moderado "</formula>
    </cfRule>
    <cfRule type="cellIs" dxfId="569" priority="531" operator="equal">
      <formula>"Por encima del promedio"</formula>
    </cfRule>
    <cfRule type="cellIs" dxfId="568" priority="532" operator="equal">
      <formula>"Alto"</formula>
    </cfRule>
  </conditionalFormatting>
  <conditionalFormatting sqref="G76">
    <cfRule type="cellIs" dxfId="567" priority="525" operator="equal">
      <formula>"Bajo"</formula>
    </cfRule>
    <cfRule type="cellIs" dxfId="566" priority="526" operator="equal">
      <formula>"Moderado "</formula>
    </cfRule>
    <cfRule type="cellIs" dxfId="565" priority="527" operator="equal">
      <formula>"Por encima del promedio"</formula>
    </cfRule>
    <cfRule type="cellIs" dxfId="564" priority="528" operator="equal">
      <formula>"Alto"</formula>
    </cfRule>
  </conditionalFormatting>
  <conditionalFormatting sqref="G77">
    <cfRule type="cellIs" dxfId="563" priority="521" operator="equal">
      <formula>"Bajo"</formula>
    </cfRule>
    <cfRule type="cellIs" dxfId="562" priority="522" operator="equal">
      <formula>"Moderado "</formula>
    </cfRule>
    <cfRule type="cellIs" dxfId="561" priority="523" operator="equal">
      <formula>"Por encima del promedio"</formula>
    </cfRule>
    <cfRule type="cellIs" dxfId="560" priority="524" operator="equal">
      <formula>"Alto"</formula>
    </cfRule>
  </conditionalFormatting>
  <conditionalFormatting sqref="G78">
    <cfRule type="cellIs" dxfId="559" priority="517" operator="equal">
      <formula>"Bajo"</formula>
    </cfRule>
    <cfRule type="cellIs" dxfId="558" priority="518" operator="equal">
      <formula>"Moderado "</formula>
    </cfRule>
    <cfRule type="cellIs" dxfId="557" priority="519" operator="equal">
      <formula>"Por encima del promedio"</formula>
    </cfRule>
    <cfRule type="cellIs" dxfId="556" priority="520" operator="equal">
      <formula>"Alto"</formula>
    </cfRule>
  </conditionalFormatting>
  <conditionalFormatting sqref="G79">
    <cfRule type="cellIs" dxfId="555" priority="513" operator="equal">
      <formula>"Bajo"</formula>
    </cfRule>
    <cfRule type="cellIs" dxfId="554" priority="514" operator="equal">
      <formula>"Moderado "</formula>
    </cfRule>
    <cfRule type="cellIs" dxfId="553" priority="515" operator="equal">
      <formula>"Por encima del promedio"</formula>
    </cfRule>
    <cfRule type="cellIs" dxfId="552" priority="516" operator="equal">
      <formula>"Alto"</formula>
    </cfRule>
  </conditionalFormatting>
  <conditionalFormatting sqref="G80">
    <cfRule type="cellIs" dxfId="551" priority="509" operator="equal">
      <formula>"Bajo"</formula>
    </cfRule>
    <cfRule type="cellIs" dxfId="550" priority="510" operator="equal">
      <formula>"Moderado "</formula>
    </cfRule>
    <cfRule type="cellIs" dxfId="549" priority="511" operator="equal">
      <formula>"Por encima del promedio"</formula>
    </cfRule>
    <cfRule type="cellIs" dxfId="548" priority="512" operator="equal">
      <formula>"Alto"</formula>
    </cfRule>
  </conditionalFormatting>
  <conditionalFormatting sqref="G81">
    <cfRule type="cellIs" dxfId="547" priority="505" operator="equal">
      <formula>"Bajo"</formula>
    </cfRule>
    <cfRule type="cellIs" dxfId="546" priority="506" operator="equal">
      <formula>"Moderado "</formula>
    </cfRule>
    <cfRule type="cellIs" dxfId="545" priority="507" operator="equal">
      <formula>"Por encima del promedio"</formula>
    </cfRule>
    <cfRule type="cellIs" dxfId="544" priority="508" operator="equal">
      <formula>"Alto"</formula>
    </cfRule>
  </conditionalFormatting>
  <conditionalFormatting sqref="L76">
    <cfRule type="cellIs" dxfId="543" priority="501" operator="equal">
      <formula>"Débil"</formula>
    </cfRule>
    <cfRule type="cellIs" dxfId="542" priority="502" operator="equal">
      <formula>"Requiere Mejora"</formula>
    </cfRule>
    <cfRule type="cellIs" dxfId="541" priority="503" operator="equal">
      <formula>"Aceptable"</formula>
    </cfRule>
    <cfRule type="cellIs" dxfId="540" priority="504" operator="equal">
      <formula>"Fuerte"</formula>
    </cfRule>
  </conditionalFormatting>
  <conditionalFormatting sqref="L77">
    <cfRule type="cellIs" dxfId="539" priority="497" operator="equal">
      <formula>"Débil"</formula>
    </cfRule>
    <cfRule type="cellIs" dxfId="538" priority="498" operator="equal">
      <formula>"Requiere Mejora"</formula>
    </cfRule>
    <cfRule type="cellIs" dxfId="537" priority="499" operator="equal">
      <formula>"Aceptable"</formula>
    </cfRule>
    <cfRule type="cellIs" dxfId="536" priority="500" operator="equal">
      <formula>"Fuerte"</formula>
    </cfRule>
  </conditionalFormatting>
  <conditionalFormatting sqref="L78">
    <cfRule type="cellIs" dxfId="535" priority="493" operator="equal">
      <formula>"Débil"</formula>
    </cfRule>
    <cfRule type="cellIs" dxfId="534" priority="494" operator="equal">
      <formula>"Requiere Mejora"</formula>
    </cfRule>
    <cfRule type="cellIs" dxfId="533" priority="495" operator="equal">
      <formula>"Aceptable"</formula>
    </cfRule>
    <cfRule type="cellIs" dxfId="532" priority="496" operator="equal">
      <formula>"Fuerte"</formula>
    </cfRule>
  </conditionalFormatting>
  <conditionalFormatting sqref="L79">
    <cfRule type="cellIs" dxfId="531" priority="489" operator="equal">
      <formula>"Débil"</formula>
    </cfRule>
    <cfRule type="cellIs" dxfId="530" priority="490" operator="equal">
      <formula>"Requiere Mejora"</formula>
    </cfRule>
    <cfRule type="cellIs" dxfId="529" priority="491" operator="equal">
      <formula>"Aceptable"</formula>
    </cfRule>
    <cfRule type="cellIs" dxfId="528" priority="492" operator="equal">
      <formula>"Fuerte"</formula>
    </cfRule>
  </conditionalFormatting>
  <conditionalFormatting sqref="L80">
    <cfRule type="cellIs" dxfId="527" priority="485" operator="equal">
      <formula>"Débil"</formula>
    </cfRule>
    <cfRule type="cellIs" dxfId="526" priority="486" operator="equal">
      <formula>"Requiere Mejora"</formula>
    </cfRule>
    <cfRule type="cellIs" dxfId="525" priority="487" operator="equal">
      <formula>"Aceptable"</formula>
    </cfRule>
    <cfRule type="cellIs" dxfId="524" priority="488" operator="equal">
      <formula>"Fuerte"</formula>
    </cfRule>
  </conditionalFormatting>
  <conditionalFormatting sqref="L81">
    <cfRule type="cellIs" dxfId="523" priority="481" operator="equal">
      <formula>"Débil"</formula>
    </cfRule>
    <cfRule type="cellIs" dxfId="522" priority="482" operator="equal">
      <formula>"Requiere Mejora"</formula>
    </cfRule>
    <cfRule type="cellIs" dxfId="521" priority="483" operator="equal">
      <formula>"Aceptable"</formula>
    </cfRule>
    <cfRule type="cellIs" dxfId="520" priority="484" operator="equal">
      <formula>"Fuerte"</formula>
    </cfRule>
  </conditionalFormatting>
  <conditionalFormatting sqref="M76">
    <cfRule type="cellIs" dxfId="519" priority="477" operator="equal">
      <formula>"Bajo"</formula>
    </cfRule>
    <cfRule type="cellIs" dxfId="518" priority="478" operator="equal">
      <formula>"Moderado "</formula>
    </cfRule>
    <cfRule type="cellIs" dxfId="517" priority="479" operator="equal">
      <formula>"Por encima del promedio"</formula>
    </cfRule>
    <cfRule type="cellIs" dxfId="516" priority="480" operator="equal">
      <formula>"Alto"</formula>
    </cfRule>
  </conditionalFormatting>
  <conditionalFormatting sqref="M77">
    <cfRule type="cellIs" dxfId="515" priority="473" operator="equal">
      <formula>"Bajo"</formula>
    </cfRule>
    <cfRule type="cellIs" dxfId="514" priority="474" operator="equal">
      <formula>"Moderado "</formula>
    </cfRule>
    <cfRule type="cellIs" dxfId="513" priority="475" operator="equal">
      <formula>"Por encima del promedio"</formula>
    </cfRule>
    <cfRule type="cellIs" dxfId="512" priority="476" operator="equal">
      <formula>"Alto"</formula>
    </cfRule>
  </conditionalFormatting>
  <conditionalFormatting sqref="M78">
    <cfRule type="cellIs" dxfId="511" priority="469" operator="equal">
      <formula>"Bajo"</formula>
    </cfRule>
    <cfRule type="cellIs" dxfId="510" priority="470" operator="equal">
      <formula>"Moderado "</formula>
    </cfRule>
    <cfRule type="cellIs" dxfId="509" priority="471" operator="equal">
      <formula>"Por encima del promedio"</formula>
    </cfRule>
    <cfRule type="cellIs" dxfId="508" priority="472" operator="equal">
      <formula>"Alto"</formula>
    </cfRule>
  </conditionalFormatting>
  <conditionalFormatting sqref="M79">
    <cfRule type="cellIs" dxfId="507" priority="465" operator="equal">
      <formula>"Bajo"</formula>
    </cfRule>
    <cfRule type="cellIs" dxfId="506" priority="466" operator="equal">
      <formula>"Moderado "</formula>
    </cfRule>
    <cfRule type="cellIs" dxfId="505" priority="467" operator="equal">
      <formula>"Por encima del promedio"</formula>
    </cfRule>
    <cfRule type="cellIs" dxfId="504" priority="468" operator="equal">
      <formula>"Alto"</formula>
    </cfRule>
  </conditionalFormatting>
  <conditionalFormatting sqref="M80">
    <cfRule type="cellIs" dxfId="503" priority="461" operator="equal">
      <formula>"Bajo"</formula>
    </cfRule>
    <cfRule type="cellIs" dxfId="502" priority="462" operator="equal">
      <formula>"Moderado "</formula>
    </cfRule>
    <cfRule type="cellIs" dxfId="501" priority="463" operator="equal">
      <formula>"Por encima del promedio"</formula>
    </cfRule>
    <cfRule type="cellIs" dxfId="500" priority="464" operator="equal">
      <formula>"Alto"</formula>
    </cfRule>
  </conditionalFormatting>
  <conditionalFormatting sqref="M81">
    <cfRule type="cellIs" dxfId="499" priority="457" operator="equal">
      <formula>"Bajo"</formula>
    </cfRule>
    <cfRule type="cellIs" dxfId="498" priority="458" operator="equal">
      <formula>"Moderado "</formula>
    </cfRule>
    <cfRule type="cellIs" dxfId="497" priority="459" operator="equal">
      <formula>"Por encima del promedio"</formula>
    </cfRule>
    <cfRule type="cellIs" dxfId="496" priority="460" operator="equal">
      <formula>"Alto"</formula>
    </cfRule>
  </conditionalFormatting>
  <conditionalFormatting sqref="G82">
    <cfRule type="cellIs" dxfId="495" priority="453" operator="equal">
      <formula>"Bajo"</formula>
    </cfRule>
    <cfRule type="cellIs" dxfId="494" priority="454" operator="equal">
      <formula>"Moderado "</formula>
    </cfRule>
    <cfRule type="cellIs" dxfId="493" priority="455" operator="equal">
      <formula>"Por encima del promedio"</formula>
    </cfRule>
    <cfRule type="cellIs" dxfId="492" priority="456" operator="equal">
      <formula>"Alto"</formula>
    </cfRule>
  </conditionalFormatting>
  <conditionalFormatting sqref="G83">
    <cfRule type="cellIs" dxfId="491" priority="437" operator="equal">
      <formula>"Bajo"</formula>
    </cfRule>
    <cfRule type="cellIs" dxfId="490" priority="438" operator="equal">
      <formula>"Moderado "</formula>
    </cfRule>
    <cfRule type="cellIs" dxfId="489" priority="439" operator="equal">
      <formula>"Por encima del promedio"</formula>
    </cfRule>
    <cfRule type="cellIs" dxfId="488" priority="440" operator="equal">
      <formula>"Alto"</formula>
    </cfRule>
  </conditionalFormatting>
  <conditionalFormatting sqref="G84">
    <cfRule type="cellIs" dxfId="487" priority="433" operator="equal">
      <formula>"Bajo"</formula>
    </cfRule>
    <cfRule type="cellIs" dxfId="486" priority="434" operator="equal">
      <formula>"Moderado "</formula>
    </cfRule>
    <cfRule type="cellIs" dxfId="485" priority="435" operator="equal">
      <formula>"Por encima del promedio"</formula>
    </cfRule>
    <cfRule type="cellIs" dxfId="484" priority="436" operator="equal">
      <formula>"Alto"</formula>
    </cfRule>
  </conditionalFormatting>
  <conditionalFormatting sqref="G85">
    <cfRule type="cellIs" dxfId="483" priority="429" operator="equal">
      <formula>"Bajo"</formula>
    </cfRule>
    <cfRule type="cellIs" dxfId="482" priority="430" operator="equal">
      <formula>"Moderado "</formula>
    </cfRule>
    <cfRule type="cellIs" dxfId="481" priority="431" operator="equal">
      <formula>"Por encima del promedio"</formula>
    </cfRule>
    <cfRule type="cellIs" dxfId="480" priority="432" operator="equal">
      <formula>"Alto"</formula>
    </cfRule>
  </conditionalFormatting>
  <conditionalFormatting sqref="G86">
    <cfRule type="cellIs" dxfId="479" priority="425" operator="equal">
      <formula>"Bajo"</formula>
    </cfRule>
    <cfRule type="cellIs" dxfId="478" priority="426" operator="equal">
      <formula>"Moderado "</formula>
    </cfRule>
    <cfRule type="cellIs" dxfId="477" priority="427" operator="equal">
      <formula>"Por encima del promedio"</formula>
    </cfRule>
    <cfRule type="cellIs" dxfId="476" priority="428" operator="equal">
      <formula>"Alto"</formula>
    </cfRule>
  </conditionalFormatting>
  <conditionalFormatting sqref="G87">
    <cfRule type="cellIs" dxfId="475" priority="421" operator="equal">
      <formula>"Bajo"</formula>
    </cfRule>
    <cfRule type="cellIs" dxfId="474" priority="422" operator="equal">
      <formula>"Moderado "</formula>
    </cfRule>
    <cfRule type="cellIs" dxfId="473" priority="423" operator="equal">
      <formula>"Por encima del promedio"</formula>
    </cfRule>
    <cfRule type="cellIs" dxfId="472" priority="424" operator="equal">
      <formula>"Alto"</formula>
    </cfRule>
  </conditionalFormatting>
  <conditionalFormatting sqref="G88">
    <cfRule type="cellIs" dxfId="471" priority="417" operator="equal">
      <formula>"Bajo"</formula>
    </cfRule>
    <cfRule type="cellIs" dxfId="470" priority="418" operator="equal">
      <formula>"Moderado "</formula>
    </cfRule>
    <cfRule type="cellIs" dxfId="469" priority="419" operator="equal">
      <formula>"Por encima del promedio"</formula>
    </cfRule>
    <cfRule type="cellIs" dxfId="468" priority="420" operator="equal">
      <formula>"Alto"</formula>
    </cfRule>
  </conditionalFormatting>
  <conditionalFormatting sqref="G89">
    <cfRule type="cellIs" dxfId="467" priority="413" operator="equal">
      <formula>"Bajo"</formula>
    </cfRule>
    <cfRule type="cellIs" dxfId="466" priority="414" operator="equal">
      <formula>"Moderado "</formula>
    </cfRule>
    <cfRule type="cellIs" dxfId="465" priority="415" operator="equal">
      <formula>"Por encima del promedio"</formula>
    </cfRule>
    <cfRule type="cellIs" dxfId="464" priority="416" operator="equal">
      <formula>"Alto"</formula>
    </cfRule>
  </conditionalFormatting>
  <conditionalFormatting sqref="G90">
    <cfRule type="cellIs" dxfId="463" priority="409" operator="equal">
      <formula>"Bajo"</formula>
    </cfRule>
    <cfRule type="cellIs" dxfId="462" priority="410" operator="equal">
      <formula>"Moderado "</formula>
    </cfRule>
    <cfRule type="cellIs" dxfId="461" priority="411" operator="equal">
      <formula>"Por encima del promedio"</formula>
    </cfRule>
    <cfRule type="cellIs" dxfId="460" priority="412" operator="equal">
      <formula>"Alto"</formula>
    </cfRule>
  </conditionalFormatting>
  <conditionalFormatting sqref="G91">
    <cfRule type="cellIs" dxfId="459" priority="405" operator="equal">
      <formula>"Bajo"</formula>
    </cfRule>
    <cfRule type="cellIs" dxfId="458" priority="406" operator="equal">
      <formula>"Moderado "</formula>
    </cfRule>
    <cfRule type="cellIs" dxfId="457" priority="407" operator="equal">
      <formula>"Por encima del promedio"</formula>
    </cfRule>
    <cfRule type="cellIs" dxfId="456" priority="408" operator="equal">
      <formula>"Alto"</formula>
    </cfRule>
  </conditionalFormatting>
  <conditionalFormatting sqref="G92">
    <cfRule type="cellIs" dxfId="455" priority="401" operator="equal">
      <formula>"Bajo"</formula>
    </cfRule>
    <cfRule type="cellIs" dxfId="454" priority="402" operator="equal">
      <formula>"Moderado "</formula>
    </cfRule>
    <cfRule type="cellIs" dxfId="453" priority="403" operator="equal">
      <formula>"Por encima del promedio"</formula>
    </cfRule>
    <cfRule type="cellIs" dxfId="452" priority="404" operator="equal">
      <formula>"Alto"</formula>
    </cfRule>
  </conditionalFormatting>
  <conditionalFormatting sqref="G93">
    <cfRule type="cellIs" dxfId="451" priority="397" operator="equal">
      <formula>"Bajo"</formula>
    </cfRule>
    <cfRule type="cellIs" dxfId="450" priority="398" operator="equal">
      <formula>"Moderado "</formula>
    </cfRule>
    <cfRule type="cellIs" dxfId="449" priority="399" operator="equal">
      <formula>"Por encima del promedio"</formula>
    </cfRule>
    <cfRule type="cellIs" dxfId="448" priority="400" operator="equal">
      <formula>"Alto"</formula>
    </cfRule>
  </conditionalFormatting>
  <conditionalFormatting sqref="G94">
    <cfRule type="cellIs" dxfId="447" priority="393" operator="equal">
      <formula>"Bajo"</formula>
    </cfRule>
    <cfRule type="cellIs" dxfId="446" priority="394" operator="equal">
      <formula>"Moderado "</formula>
    </cfRule>
    <cfRule type="cellIs" dxfId="445" priority="395" operator="equal">
      <formula>"Por encima del promedio"</formula>
    </cfRule>
    <cfRule type="cellIs" dxfId="444" priority="396" operator="equal">
      <formula>"Alto"</formula>
    </cfRule>
  </conditionalFormatting>
  <conditionalFormatting sqref="G95">
    <cfRule type="cellIs" dxfId="443" priority="389" operator="equal">
      <formula>"Bajo"</formula>
    </cfRule>
    <cfRule type="cellIs" dxfId="442" priority="390" operator="equal">
      <formula>"Moderado "</formula>
    </cfRule>
    <cfRule type="cellIs" dxfId="441" priority="391" operator="equal">
      <formula>"Por encima del promedio"</formula>
    </cfRule>
    <cfRule type="cellIs" dxfId="440" priority="392" operator="equal">
      <formula>"Alto"</formula>
    </cfRule>
  </conditionalFormatting>
  <conditionalFormatting sqref="G96">
    <cfRule type="cellIs" dxfId="439" priority="385" operator="equal">
      <formula>"Bajo"</formula>
    </cfRule>
    <cfRule type="cellIs" dxfId="438" priority="386" operator="equal">
      <formula>"Moderado "</formula>
    </cfRule>
    <cfRule type="cellIs" dxfId="437" priority="387" operator="equal">
      <formula>"Por encima del promedio"</formula>
    </cfRule>
    <cfRule type="cellIs" dxfId="436" priority="388" operator="equal">
      <formula>"Alto"</formula>
    </cfRule>
  </conditionalFormatting>
  <conditionalFormatting sqref="G97">
    <cfRule type="cellIs" dxfId="435" priority="381" operator="equal">
      <formula>"Bajo"</formula>
    </cfRule>
    <cfRule type="cellIs" dxfId="434" priority="382" operator="equal">
      <formula>"Moderado "</formula>
    </cfRule>
    <cfRule type="cellIs" dxfId="433" priority="383" operator="equal">
      <formula>"Por encima del promedio"</formula>
    </cfRule>
    <cfRule type="cellIs" dxfId="432" priority="384" operator="equal">
      <formula>"Alto"</formula>
    </cfRule>
  </conditionalFormatting>
  <conditionalFormatting sqref="G98">
    <cfRule type="cellIs" dxfId="431" priority="377" operator="equal">
      <formula>"Bajo"</formula>
    </cfRule>
    <cfRule type="cellIs" dxfId="430" priority="378" operator="equal">
      <formula>"Moderado "</formula>
    </cfRule>
    <cfRule type="cellIs" dxfId="429" priority="379" operator="equal">
      <formula>"Por encima del promedio"</formula>
    </cfRule>
    <cfRule type="cellIs" dxfId="428" priority="380" operator="equal">
      <formula>"Alto"</formula>
    </cfRule>
  </conditionalFormatting>
  <conditionalFormatting sqref="G99">
    <cfRule type="cellIs" dxfId="427" priority="373" operator="equal">
      <formula>"Bajo"</formula>
    </cfRule>
    <cfRule type="cellIs" dxfId="426" priority="374" operator="equal">
      <formula>"Moderado "</formula>
    </cfRule>
    <cfRule type="cellIs" dxfId="425" priority="375" operator="equal">
      <formula>"Por encima del promedio"</formula>
    </cfRule>
    <cfRule type="cellIs" dxfId="424" priority="376" operator="equal">
      <formula>"Alto"</formula>
    </cfRule>
  </conditionalFormatting>
  <conditionalFormatting sqref="G100">
    <cfRule type="cellIs" dxfId="423" priority="369" operator="equal">
      <formula>"Bajo"</formula>
    </cfRule>
    <cfRule type="cellIs" dxfId="422" priority="370" operator="equal">
      <formula>"Moderado "</formula>
    </cfRule>
    <cfRule type="cellIs" dxfId="421" priority="371" operator="equal">
      <formula>"Por encima del promedio"</formula>
    </cfRule>
    <cfRule type="cellIs" dxfId="420" priority="372" operator="equal">
      <formula>"Alto"</formula>
    </cfRule>
  </conditionalFormatting>
  <conditionalFormatting sqref="G101">
    <cfRule type="cellIs" dxfId="419" priority="365" operator="equal">
      <formula>"Bajo"</formula>
    </cfRule>
    <cfRule type="cellIs" dxfId="418" priority="366" operator="equal">
      <formula>"Moderado "</formula>
    </cfRule>
    <cfRule type="cellIs" dxfId="417" priority="367" operator="equal">
      <formula>"Por encima del promedio"</formula>
    </cfRule>
    <cfRule type="cellIs" dxfId="416" priority="368" operator="equal">
      <formula>"Alto"</formula>
    </cfRule>
  </conditionalFormatting>
  <conditionalFormatting sqref="G102">
    <cfRule type="cellIs" dxfId="415" priority="361" operator="equal">
      <formula>"Bajo"</formula>
    </cfRule>
    <cfRule type="cellIs" dxfId="414" priority="362" operator="equal">
      <formula>"Moderado "</formula>
    </cfRule>
    <cfRule type="cellIs" dxfId="413" priority="363" operator="equal">
      <formula>"Por encima del promedio"</formula>
    </cfRule>
    <cfRule type="cellIs" dxfId="412" priority="364" operator="equal">
      <formula>"Alto"</formula>
    </cfRule>
  </conditionalFormatting>
  <conditionalFormatting sqref="G103">
    <cfRule type="cellIs" dxfId="411" priority="357" operator="equal">
      <formula>"Bajo"</formula>
    </cfRule>
    <cfRule type="cellIs" dxfId="410" priority="358" operator="equal">
      <formula>"Moderado "</formula>
    </cfRule>
    <cfRule type="cellIs" dxfId="409" priority="359" operator="equal">
      <formula>"Por encima del promedio"</formula>
    </cfRule>
    <cfRule type="cellIs" dxfId="408" priority="360" operator="equal">
      <formula>"Alto"</formula>
    </cfRule>
  </conditionalFormatting>
  <conditionalFormatting sqref="G104">
    <cfRule type="cellIs" dxfId="407" priority="353" operator="equal">
      <formula>"Bajo"</formula>
    </cfRule>
    <cfRule type="cellIs" dxfId="406" priority="354" operator="equal">
      <formula>"Moderado "</formula>
    </cfRule>
    <cfRule type="cellIs" dxfId="405" priority="355" operator="equal">
      <formula>"Por encima del promedio"</formula>
    </cfRule>
    <cfRule type="cellIs" dxfId="404" priority="356" operator="equal">
      <formula>"Alto"</formula>
    </cfRule>
  </conditionalFormatting>
  <conditionalFormatting sqref="G105">
    <cfRule type="cellIs" dxfId="403" priority="349" operator="equal">
      <formula>"Bajo"</formula>
    </cfRule>
    <cfRule type="cellIs" dxfId="402" priority="350" operator="equal">
      <formula>"Moderado "</formula>
    </cfRule>
    <cfRule type="cellIs" dxfId="401" priority="351" operator="equal">
      <formula>"Por encima del promedio"</formula>
    </cfRule>
    <cfRule type="cellIs" dxfId="400" priority="352" operator="equal">
      <formula>"Alto"</formula>
    </cfRule>
  </conditionalFormatting>
  <conditionalFormatting sqref="G106">
    <cfRule type="cellIs" dxfId="399" priority="345" operator="equal">
      <formula>"Bajo"</formula>
    </cfRule>
    <cfRule type="cellIs" dxfId="398" priority="346" operator="equal">
      <formula>"Moderado "</formula>
    </cfRule>
    <cfRule type="cellIs" dxfId="397" priority="347" operator="equal">
      <formula>"Por encima del promedio"</formula>
    </cfRule>
    <cfRule type="cellIs" dxfId="396" priority="348" operator="equal">
      <formula>"Alto"</formula>
    </cfRule>
  </conditionalFormatting>
  <conditionalFormatting sqref="G107">
    <cfRule type="cellIs" dxfId="395" priority="341" operator="equal">
      <formula>"Bajo"</formula>
    </cfRule>
    <cfRule type="cellIs" dxfId="394" priority="342" operator="equal">
      <formula>"Moderado "</formula>
    </cfRule>
    <cfRule type="cellIs" dxfId="393" priority="343" operator="equal">
      <formula>"Por encima del promedio"</formula>
    </cfRule>
    <cfRule type="cellIs" dxfId="392" priority="344" operator="equal">
      <formula>"Alto"</formula>
    </cfRule>
  </conditionalFormatting>
  <conditionalFormatting sqref="G108">
    <cfRule type="cellIs" dxfId="391" priority="337" operator="equal">
      <formula>"Bajo"</formula>
    </cfRule>
    <cfRule type="cellIs" dxfId="390" priority="338" operator="equal">
      <formula>"Moderado "</formula>
    </cfRule>
    <cfRule type="cellIs" dxfId="389" priority="339" operator="equal">
      <formula>"Por encima del promedio"</formula>
    </cfRule>
    <cfRule type="cellIs" dxfId="388" priority="340" operator="equal">
      <formula>"Alto"</formula>
    </cfRule>
  </conditionalFormatting>
  <conditionalFormatting sqref="G109">
    <cfRule type="cellIs" dxfId="387" priority="333" operator="equal">
      <formula>"Bajo"</formula>
    </cfRule>
    <cfRule type="cellIs" dxfId="386" priority="334" operator="equal">
      <formula>"Moderado "</formula>
    </cfRule>
    <cfRule type="cellIs" dxfId="385" priority="335" operator="equal">
      <formula>"Por encima del promedio"</formula>
    </cfRule>
    <cfRule type="cellIs" dxfId="384" priority="336" operator="equal">
      <formula>"Alto"</formula>
    </cfRule>
  </conditionalFormatting>
  <conditionalFormatting sqref="G110">
    <cfRule type="cellIs" dxfId="383" priority="329" operator="equal">
      <formula>"Bajo"</formula>
    </cfRule>
    <cfRule type="cellIs" dxfId="382" priority="330" operator="equal">
      <formula>"Moderado "</formula>
    </cfRule>
    <cfRule type="cellIs" dxfId="381" priority="331" operator="equal">
      <formula>"Por encima del promedio"</formula>
    </cfRule>
    <cfRule type="cellIs" dxfId="380" priority="332" operator="equal">
      <formula>"Alto"</formula>
    </cfRule>
  </conditionalFormatting>
  <conditionalFormatting sqref="G111">
    <cfRule type="cellIs" dxfId="379" priority="325" operator="equal">
      <formula>"Bajo"</formula>
    </cfRule>
    <cfRule type="cellIs" dxfId="378" priority="326" operator="equal">
      <formula>"Moderado "</formula>
    </cfRule>
    <cfRule type="cellIs" dxfId="377" priority="327" operator="equal">
      <formula>"Por encima del promedio"</formula>
    </cfRule>
    <cfRule type="cellIs" dxfId="376" priority="328" operator="equal">
      <formula>"Alto"</formula>
    </cfRule>
  </conditionalFormatting>
  <conditionalFormatting sqref="G112">
    <cfRule type="cellIs" dxfId="375" priority="321" operator="equal">
      <formula>"Bajo"</formula>
    </cfRule>
    <cfRule type="cellIs" dxfId="374" priority="322" operator="equal">
      <formula>"Moderado "</formula>
    </cfRule>
    <cfRule type="cellIs" dxfId="373" priority="323" operator="equal">
      <formula>"Por encima del promedio"</formula>
    </cfRule>
    <cfRule type="cellIs" dxfId="372" priority="324" operator="equal">
      <formula>"Alto"</formula>
    </cfRule>
  </conditionalFormatting>
  <conditionalFormatting sqref="G113">
    <cfRule type="cellIs" dxfId="371" priority="317" operator="equal">
      <formula>"Bajo"</formula>
    </cfRule>
    <cfRule type="cellIs" dxfId="370" priority="318" operator="equal">
      <formula>"Moderado "</formula>
    </cfRule>
    <cfRule type="cellIs" dxfId="369" priority="319" operator="equal">
      <formula>"Por encima del promedio"</formula>
    </cfRule>
    <cfRule type="cellIs" dxfId="368" priority="320" operator="equal">
      <formula>"Alto"</formula>
    </cfRule>
  </conditionalFormatting>
  <conditionalFormatting sqref="G114">
    <cfRule type="cellIs" dxfId="367" priority="313" operator="equal">
      <formula>"Bajo"</formula>
    </cfRule>
    <cfRule type="cellIs" dxfId="366" priority="314" operator="equal">
      <formula>"Moderado "</formula>
    </cfRule>
    <cfRule type="cellIs" dxfId="365" priority="315" operator="equal">
      <formula>"Por encima del promedio"</formula>
    </cfRule>
    <cfRule type="cellIs" dxfId="364" priority="316" operator="equal">
      <formula>"Alto"</formula>
    </cfRule>
  </conditionalFormatting>
  <conditionalFormatting sqref="L82">
    <cfRule type="cellIs" dxfId="363" priority="309" operator="equal">
      <formula>"Débil"</formula>
    </cfRule>
    <cfRule type="cellIs" dxfId="362" priority="310" operator="equal">
      <formula>"Requiere Mejora"</formula>
    </cfRule>
    <cfRule type="cellIs" dxfId="361" priority="311" operator="equal">
      <formula>"Aceptable"</formula>
    </cfRule>
    <cfRule type="cellIs" dxfId="360" priority="312" operator="equal">
      <formula>"Fuerte"</formula>
    </cfRule>
  </conditionalFormatting>
  <conditionalFormatting sqref="L83">
    <cfRule type="cellIs" dxfId="359" priority="293" operator="equal">
      <formula>"Débil"</formula>
    </cfRule>
    <cfRule type="cellIs" dxfId="358" priority="294" operator="equal">
      <formula>"Requiere Mejora"</formula>
    </cfRule>
    <cfRule type="cellIs" dxfId="357" priority="295" operator="equal">
      <formula>"Aceptable"</formula>
    </cfRule>
    <cfRule type="cellIs" dxfId="356" priority="296" operator="equal">
      <formula>"Fuerte"</formula>
    </cfRule>
  </conditionalFormatting>
  <conditionalFormatting sqref="L84">
    <cfRule type="cellIs" dxfId="355" priority="289" operator="equal">
      <formula>"Débil"</formula>
    </cfRule>
    <cfRule type="cellIs" dxfId="354" priority="290" operator="equal">
      <formula>"Requiere Mejora"</formula>
    </cfRule>
    <cfRule type="cellIs" dxfId="353" priority="291" operator="equal">
      <formula>"Aceptable"</formula>
    </cfRule>
    <cfRule type="cellIs" dxfId="352" priority="292" operator="equal">
      <formula>"Fuerte"</formula>
    </cfRule>
  </conditionalFormatting>
  <conditionalFormatting sqref="L85">
    <cfRule type="cellIs" dxfId="351" priority="285" operator="equal">
      <formula>"Débil"</formula>
    </cfRule>
    <cfRule type="cellIs" dxfId="350" priority="286" operator="equal">
      <formula>"Requiere Mejora"</formula>
    </cfRule>
    <cfRule type="cellIs" dxfId="349" priority="287" operator="equal">
      <formula>"Aceptable"</formula>
    </cfRule>
    <cfRule type="cellIs" dxfId="348" priority="288" operator="equal">
      <formula>"Fuerte"</formula>
    </cfRule>
  </conditionalFormatting>
  <conditionalFormatting sqref="L86">
    <cfRule type="cellIs" dxfId="347" priority="281" operator="equal">
      <formula>"Débil"</formula>
    </cfRule>
    <cfRule type="cellIs" dxfId="346" priority="282" operator="equal">
      <formula>"Requiere Mejora"</formula>
    </cfRule>
    <cfRule type="cellIs" dxfId="345" priority="283" operator="equal">
      <formula>"Aceptable"</formula>
    </cfRule>
    <cfRule type="cellIs" dxfId="344" priority="284" operator="equal">
      <formula>"Fuerte"</formula>
    </cfRule>
  </conditionalFormatting>
  <conditionalFormatting sqref="L87">
    <cfRule type="cellIs" dxfId="343" priority="277" operator="equal">
      <formula>"Débil"</formula>
    </cfRule>
    <cfRule type="cellIs" dxfId="342" priority="278" operator="equal">
      <formula>"Requiere Mejora"</formula>
    </cfRule>
    <cfRule type="cellIs" dxfId="341" priority="279" operator="equal">
      <formula>"Aceptable"</formula>
    </cfRule>
    <cfRule type="cellIs" dxfId="340" priority="280" operator="equal">
      <formula>"Fuerte"</formula>
    </cfRule>
  </conditionalFormatting>
  <conditionalFormatting sqref="L88">
    <cfRule type="cellIs" dxfId="339" priority="273" operator="equal">
      <formula>"Débil"</formula>
    </cfRule>
    <cfRule type="cellIs" dxfId="338" priority="274" operator="equal">
      <formula>"Requiere Mejora"</formula>
    </cfRule>
    <cfRule type="cellIs" dxfId="337" priority="275" operator="equal">
      <formula>"Aceptable"</formula>
    </cfRule>
    <cfRule type="cellIs" dxfId="336" priority="276" operator="equal">
      <formula>"Fuerte"</formula>
    </cfRule>
  </conditionalFormatting>
  <conditionalFormatting sqref="L89">
    <cfRule type="cellIs" dxfId="335" priority="269" operator="equal">
      <formula>"Débil"</formula>
    </cfRule>
    <cfRule type="cellIs" dxfId="334" priority="270" operator="equal">
      <formula>"Requiere Mejora"</formula>
    </cfRule>
    <cfRule type="cellIs" dxfId="333" priority="271" operator="equal">
      <formula>"Aceptable"</formula>
    </cfRule>
    <cfRule type="cellIs" dxfId="332" priority="272" operator="equal">
      <formula>"Fuerte"</formula>
    </cfRule>
  </conditionalFormatting>
  <conditionalFormatting sqref="L90">
    <cfRule type="cellIs" dxfId="331" priority="265" operator="equal">
      <formula>"Débil"</formula>
    </cfRule>
    <cfRule type="cellIs" dxfId="330" priority="266" operator="equal">
      <formula>"Requiere Mejora"</formula>
    </cfRule>
    <cfRule type="cellIs" dxfId="329" priority="267" operator="equal">
      <formula>"Aceptable"</formula>
    </cfRule>
    <cfRule type="cellIs" dxfId="328" priority="268" operator="equal">
      <formula>"Fuerte"</formula>
    </cfRule>
  </conditionalFormatting>
  <conditionalFormatting sqref="L91">
    <cfRule type="cellIs" dxfId="327" priority="261" operator="equal">
      <formula>"Débil"</formula>
    </cfRule>
    <cfRule type="cellIs" dxfId="326" priority="262" operator="equal">
      <formula>"Requiere Mejora"</formula>
    </cfRule>
    <cfRule type="cellIs" dxfId="325" priority="263" operator="equal">
      <formula>"Aceptable"</formula>
    </cfRule>
    <cfRule type="cellIs" dxfId="324" priority="264" operator="equal">
      <formula>"Fuerte"</formula>
    </cfRule>
  </conditionalFormatting>
  <conditionalFormatting sqref="L92">
    <cfRule type="cellIs" dxfId="323" priority="257" operator="equal">
      <formula>"Débil"</formula>
    </cfRule>
    <cfRule type="cellIs" dxfId="322" priority="258" operator="equal">
      <formula>"Requiere Mejora"</formula>
    </cfRule>
    <cfRule type="cellIs" dxfId="321" priority="259" operator="equal">
      <formula>"Aceptable"</formula>
    </cfRule>
    <cfRule type="cellIs" dxfId="320" priority="260" operator="equal">
      <formula>"Fuerte"</formula>
    </cfRule>
  </conditionalFormatting>
  <conditionalFormatting sqref="L93">
    <cfRule type="cellIs" dxfId="319" priority="253" operator="equal">
      <formula>"Débil"</formula>
    </cfRule>
    <cfRule type="cellIs" dxfId="318" priority="254" operator="equal">
      <formula>"Requiere Mejora"</formula>
    </cfRule>
    <cfRule type="cellIs" dxfId="317" priority="255" operator="equal">
      <formula>"Aceptable"</formula>
    </cfRule>
    <cfRule type="cellIs" dxfId="316" priority="256" operator="equal">
      <formula>"Fuerte"</formula>
    </cfRule>
  </conditionalFormatting>
  <conditionalFormatting sqref="L94">
    <cfRule type="cellIs" dxfId="315" priority="249" operator="equal">
      <formula>"Débil"</formula>
    </cfRule>
    <cfRule type="cellIs" dxfId="314" priority="250" operator="equal">
      <formula>"Requiere Mejora"</formula>
    </cfRule>
    <cfRule type="cellIs" dxfId="313" priority="251" operator="equal">
      <formula>"Aceptable"</formula>
    </cfRule>
    <cfRule type="cellIs" dxfId="312" priority="252" operator="equal">
      <formula>"Fuerte"</formula>
    </cfRule>
  </conditionalFormatting>
  <conditionalFormatting sqref="L95">
    <cfRule type="cellIs" dxfId="311" priority="245" operator="equal">
      <formula>"Débil"</formula>
    </cfRule>
    <cfRule type="cellIs" dxfId="310" priority="246" operator="equal">
      <formula>"Requiere Mejora"</formula>
    </cfRule>
    <cfRule type="cellIs" dxfId="309" priority="247" operator="equal">
      <formula>"Aceptable"</formula>
    </cfRule>
    <cfRule type="cellIs" dxfId="308" priority="248" operator="equal">
      <formula>"Fuerte"</formula>
    </cfRule>
  </conditionalFormatting>
  <conditionalFormatting sqref="L96">
    <cfRule type="cellIs" dxfId="307" priority="241" operator="equal">
      <formula>"Débil"</formula>
    </cfRule>
    <cfRule type="cellIs" dxfId="306" priority="242" operator="equal">
      <formula>"Requiere Mejora"</formula>
    </cfRule>
    <cfRule type="cellIs" dxfId="305" priority="243" operator="equal">
      <formula>"Aceptable"</formula>
    </cfRule>
    <cfRule type="cellIs" dxfId="304" priority="244" operator="equal">
      <formula>"Fuerte"</formula>
    </cfRule>
  </conditionalFormatting>
  <conditionalFormatting sqref="L97">
    <cfRule type="cellIs" dxfId="303" priority="237" operator="equal">
      <formula>"Débil"</formula>
    </cfRule>
    <cfRule type="cellIs" dxfId="302" priority="238" operator="equal">
      <formula>"Requiere Mejora"</formula>
    </cfRule>
    <cfRule type="cellIs" dxfId="301" priority="239" operator="equal">
      <formula>"Aceptable"</formula>
    </cfRule>
    <cfRule type="cellIs" dxfId="300" priority="240" operator="equal">
      <formula>"Fuerte"</formula>
    </cfRule>
  </conditionalFormatting>
  <conditionalFormatting sqref="L98">
    <cfRule type="cellIs" dxfId="299" priority="233" operator="equal">
      <formula>"Débil"</formula>
    </cfRule>
    <cfRule type="cellIs" dxfId="298" priority="234" operator="equal">
      <formula>"Requiere Mejora"</formula>
    </cfRule>
    <cfRule type="cellIs" dxfId="297" priority="235" operator="equal">
      <formula>"Aceptable"</formula>
    </cfRule>
    <cfRule type="cellIs" dxfId="296" priority="236" operator="equal">
      <formula>"Fuerte"</formula>
    </cfRule>
  </conditionalFormatting>
  <conditionalFormatting sqref="L99">
    <cfRule type="cellIs" dxfId="295" priority="229" operator="equal">
      <formula>"Débil"</formula>
    </cfRule>
    <cfRule type="cellIs" dxfId="294" priority="230" operator="equal">
      <formula>"Requiere Mejora"</formula>
    </cfRule>
    <cfRule type="cellIs" dxfId="293" priority="231" operator="equal">
      <formula>"Aceptable"</formula>
    </cfRule>
    <cfRule type="cellIs" dxfId="292" priority="232" operator="equal">
      <formula>"Fuerte"</formula>
    </cfRule>
  </conditionalFormatting>
  <conditionalFormatting sqref="L100">
    <cfRule type="cellIs" dxfId="291" priority="225" operator="equal">
      <formula>"Débil"</formula>
    </cfRule>
    <cfRule type="cellIs" dxfId="290" priority="226" operator="equal">
      <formula>"Requiere Mejora"</formula>
    </cfRule>
    <cfRule type="cellIs" dxfId="289" priority="227" operator="equal">
      <formula>"Aceptable"</formula>
    </cfRule>
    <cfRule type="cellIs" dxfId="288" priority="228" operator="equal">
      <formula>"Fuerte"</formula>
    </cfRule>
  </conditionalFormatting>
  <conditionalFormatting sqref="L101">
    <cfRule type="cellIs" dxfId="287" priority="221" operator="equal">
      <formula>"Débil"</formula>
    </cfRule>
    <cfRule type="cellIs" dxfId="286" priority="222" operator="equal">
      <formula>"Requiere Mejora"</formula>
    </cfRule>
    <cfRule type="cellIs" dxfId="285" priority="223" operator="equal">
      <formula>"Aceptable"</formula>
    </cfRule>
    <cfRule type="cellIs" dxfId="284" priority="224" operator="equal">
      <formula>"Fuerte"</formula>
    </cfRule>
  </conditionalFormatting>
  <conditionalFormatting sqref="L102">
    <cfRule type="cellIs" dxfId="283" priority="217" operator="equal">
      <formula>"Débil"</formula>
    </cfRule>
    <cfRule type="cellIs" dxfId="282" priority="218" operator="equal">
      <formula>"Requiere Mejora"</formula>
    </cfRule>
    <cfRule type="cellIs" dxfId="281" priority="219" operator="equal">
      <formula>"Aceptable"</formula>
    </cfRule>
    <cfRule type="cellIs" dxfId="280" priority="220" operator="equal">
      <formula>"Fuerte"</formula>
    </cfRule>
  </conditionalFormatting>
  <conditionalFormatting sqref="L103">
    <cfRule type="cellIs" dxfId="279" priority="213" operator="equal">
      <formula>"Débil"</formula>
    </cfRule>
    <cfRule type="cellIs" dxfId="278" priority="214" operator="equal">
      <formula>"Requiere Mejora"</formula>
    </cfRule>
    <cfRule type="cellIs" dxfId="277" priority="215" operator="equal">
      <formula>"Aceptable"</formula>
    </cfRule>
    <cfRule type="cellIs" dxfId="276" priority="216" operator="equal">
      <formula>"Fuerte"</formula>
    </cfRule>
  </conditionalFormatting>
  <conditionalFormatting sqref="L104">
    <cfRule type="cellIs" dxfId="275" priority="209" operator="equal">
      <formula>"Débil"</formula>
    </cfRule>
    <cfRule type="cellIs" dxfId="274" priority="210" operator="equal">
      <formula>"Requiere Mejora"</formula>
    </cfRule>
    <cfRule type="cellIs" dxfId="273" priority="211" operator="equal">
      <formula>"Aceptable"</formula>
    </cfRule>
    <cfRule type="cellIs" dxfId="272" priority="212" operator="equal">
      <formula>"Fuerte"</formula>
    </cfRule>
  </conditionalFormatting>
  <conditionalFormatting sqref="L105">
    <cfRule type="cellIs" dxfId="271" priority="205" operator="equal">
      <formula>"Débil"</formula>
    </cfRule>
    <cfRule type="cellIs" dxfId="270" priority="206" operator="equal">
      <formula>"Requiere Mejora"</formula>
    </cfRule>
    <cfRule type="cellIs" dxfId="269" priority="207" operator="equal">
      <formula>"Aceptable"</formula>
    </cfRule>
    <cfRule type="cellIs" dxfId="268" priority="208" operator="equal">
      <formula>"Fuerte"</formula>
    </cfRule>
  </conditionalFormatting>
  <conditionalFormatting sqref="L106">
    <cfRule type="cellIs" dxfId="267" priority="201" operator="equal">
      <formula>"Débil"</formula>
    </cfRule>
    <cfRule type="cellIs" dxfId="266" priority="202" operator="equal">
      <formula>"Requiere Mejora"</formula>
    </cfRule>
    <cfRule type="cellIs" dxfId="265" priority="203" operator="equal">
      <formula>"Aceptable"</formula>
    </cfRule>
    <cfRule type="cellIs" dxfId="264" priority="204" operator="equal">
      <formula>"Fuerte"</formula>
    </cfRule>
  </conditionalFormatting>
  <conditionalFormatting sqref="L107">
    <cfRule type="cellIs" dxfId="263" priority="197" operator="equal">
      <formula>"Débil"</formula>
    </cfRule>
    <cfRule type="cellIs" dxfId="262" priority="198" operator="equal">
      <formula>"Requiere Mejora"</formula>
    </cfRule>
    <cfRule type="cellIs" dxfId="261" priority="199" operator="equal">
      <formula>"Aceptable"</formula>
    </cfRule>
    <cfRule type="cellIs" dxfId="260" priority="200" operator="equal">
      <formula>"Fuerte"</formula>
    </cfRule>
  </conditionalFormatting>
  <conditionalFormatting sqref="M82">
    <cfRule type="cellIs" dxfId="259" priority="193" operator="equal">
      <formula>"Bajo"</formula>
    </cfRule>
    <cfRule type="cellIs" dxfId="258" priority="194" operator="equal">
      <formula>"Moderado "</formula>
    </cfRule>
    <cfRule type="cellIs" dxfId="257" priority="195" operator="equal">
      <formula>"Por encima del promedio"</formula>
    </cfRule>
    <cfRule type="cellIs" dxfId="256" priority="196" operator="equal">
      <formula>"Alto"</formula>
    </cfRule>
  </conditionalFormatting>
  <conditionalFormatting sqref="M83">
    <cfRule type="cellIs" dxfId="255" priority="177" operator="equal">
      <formula>"Bajo"</formula>
    </cfRule>
    <cfRule type="cellIs" dxfId="254" priority="178" operator="equal">
      <formula>"Moderado "</formula>
    </cfRule>
    <cfRule type="cellIs" dxfId="253" priority="179" operator="equal">
      <formula>"Por encima del promedio"</formula>
    </cfRule>
    <cfRule type="cellIs" dxfId="252" priority="180" operator="equal">
      <formula>"Alto"</formula>
    </cfRule>
  </conditionalFormatting>
  <conditionalFormatting sqref="M84">
    <cfRule type="cellIs" dxfId="251" priority="173" operator="equal">
      <formula>"Bajo"</formula>
    </cfRule>
    <cfRule type="cellIs" dxfId="250" priority="174" operator="equal">
      <formula>"Moderado "</formula>
    </cfRule>
    <cfRule type="cellIs" dxfId="249" priority="175" operator="equal">
      <formula>"Por encima del promedio"</formula>
    </cfRule>
    <cfRule type="cellIs" dxfId="248" priority="176" operator="equal">
      <formula>"Alto"</formula>
    </cfRule>
  </conditionalFormatting>
  <conditionalFormatting sqref="M85">
    <cfRule type="cellIs" dxfId="247" priority="169" operator="equal">
      <formula>"Bajo"</formula>
    </cfRule>
    <cfRule type="cellIs" dxfId="246" priority="170" operator="equal">
      <formula>"Moderado "</formula>
    </cfRule>
    <cfRule type="cellIs" dxfId="245" priority="171" operator="equal">
      <formula>"Por encima del promedio"</formula>
    </cfRule>
    <cfRule type="cellIs" dxfId="244" priority="172" operator="equal">
      <formula>"Alto"</formula>
    </cfRule>
  </conditionalFormatting>
  <conditionalFormatting sqref="M86">
    <cfRule type="cellIs" dxfId="243" priority="165" operator="equal">
      <formula>"Bajo"</formula>
    </cfRule>
    <cfRule type="cellIs" dxfId="242" priority="166" operator="equal">
      <formula>"Moderado "</formula>
    </cfRule>
    <cfRule type="cellIs" dxfId="241" priority="167" operator="equal">
      <formula>"Por encima del promedio"</formula>
    </cfRule>
    <cfRule type="cellIs" dxfId="240" priority="168" operator="equal">
      <formula>"Alto"</formula>
    </cfRule>
  </conditionalFormatting>
  <conditionalFormatting sqref="M87">
    <cfRule type="cellIs" dxfId="239" priority="161" operator="equal">
      <formula>"Bajo"</formula>
    </cfRule>
    <cfRule type="cellIs" dxfId="238" priority="162" operator="equal">
      <formula>"Moderado "</formula>
    </cfRule>
    <cfRule type="cellIs" dxfId="237" priority="163" operator="equal">
      <formula>"Por encima del promedio"</formula>
    </cfRule>
    <cfRule type="cellIs" dxfId="236" priority="164" operator="equal">
      <formula>"Alto"</formula>
    </cfRule>
  </conditionalFormatting>
  <conditionalFormatting sqref="M88">
    <cfRule type="cellIs" dxfId="235" priority="157" operator="equal">
      <formula>"Bajo"</formula>
    </cfRule>
    <cfRule type="cellIs" dxfId="234" priority="158" operator="equal">
      <formula>"Moderado "</formula>
    </cfRule>
    <cfRule type="cellIs" dxfId="233" priority="159" operator="equal">
      <formula>"Por encima del promedio"</formula>
    </cfRule>
    <cfRule type="cellIs" dxfId="232" priority="160" operator="equal">
      <formula>"Alto"</formula>
    </cfRule>
  </conditionalFormatting>
  <conditionalFormatting sqref="M89">
    <cfRule type="cellIs" dxfId="231" priority="153" operator="equal">
      <formula>"Bajo"</formula>
    </cfRule>
    <cfRule type="cellIs" dxfId="230" priority="154" operator="equal">
      <formula>"Moderado "</formula>
    </cfRule>
    <cfRule type="cellIs" dxfId="229" priority="155" operator="equal">
      <formula>"Por encima del promedio"</formula>
    </cfRule>
    <cfRule type="cellIs" dxfId="228" priority="156" operator="equal">
      <formula>"Alto"</formula>
    </cfRule>
  </conditionalFormatting>
  <conditionalFormatting sqref="M90">
    <cfRule type="cellIs" dxfId="227" priority="149" operator="equal">
      <formula>"Bajo"</formula>
    </cfRule>
    <cfRule type="cellIs" dxfId="226" priority="150" operator="equal">
      <formula>"Moderado "</formula>
    </cfRule>
    <cfRule type="cellIs" dxfId="225" priority="151" operator="equal">
      <formula>"Por encima del promedio"</formula>
    </cfRule>
    <cfRule type="cellIs" dxfId="224" priority="152" operator="equal">
      <formula>"Alto"</formula>
    </cfRule>
  </conditionalFormatting>
  <conditionalFormatting sqref="M91">
    <cfRule type="cellIs" dxfId="223" priority="145" operator="equal">
      <formula>"Bajo"</formula>
    </cfRule>
    <cfRule type="cellIs" dxfId="222" priority="146" operator="equal">
      <formula>"Moderado "</formula>
    </cfRule>
    <cfRule type="cellIs" dxfId="221" priority="147" operator="equal">
      <formula>"Por encima del promedio"</formula>
    </cfRule>
    <cfRule type="cellIs" dxfId="220" priority="148" operator="equal">
      <formula>"Alto"</formula>
    </cfRule>
  </conditionalFormatting>
  <conditionalFormatting sqref="M92">
    <cfRule type="cellIs" dxfId="219" priority="141" operator="equal">
      <formula>"Bajo"</formula>
    </cfRule>
    <cfRule type="cellIs" dxfId="218" priority="142" operator="equal">
      <formula>"Moderado "</formula>
    </cfRule>
    <cfRule type="cellIs" dxfId="217" priority="143" operator="equal">
      <formula>"Por encima del promedio"</formula>
    </cfRule>
    <cfRule type="cellIs" dxfId="216" priority="144" operator="equal">
      <formula>"Alto"</formula>
    </cfRule>
  </conditionalFormatting>
  <conditionalFormatting sqref="M93">
    <cfRule type="cellIs" dxfId="215" priority="137" operator="equal">
      <formula>"Bajo"</formula>
    </cfRule>
    <cfRule type="cellIs" dxfId="214" priority="138" operator="equal">
      <formula>"Moderado "</formula>
    </cfRule>
    <cfRule type="cellIs" dxfId="213" priority="139" operator="equal">
      <formula>"Por encima del promedio"</formula>
    </cfRule>
    <cfRule type="cellIs" dxfId="212" priority="140" operator="equal">
      <formula>"Alto"</formula>
    </cfRule>
  </conditionalFormatting>
  <conditionalFormatting sqref="M94">
    <cfRule type="cellIs" dxfId="211" priority="133" operator="equal">
      <formula>"Bajo"</formula>
    </cfRule>
    <cfRule type="cellIs" dxfId="210" priority="134" operator="equal">
      <formula>"Moderado "</formula>
    </cfRule>
    <cfRule type="cellIs" dxfId="209" priority="135" operator="equal">
      <formula>"Por encima del promedio"</formula>
    </cfRule>
    <cfRule type="cellIs" dxfId="208" priority="136" operator="equal">
      <formula>"Alto"</formula>
    </cfRule>
  </conditionalFormatting>
  <conditionalFormatting sqref="M95">
    <cfRule type="cellIs" dxfId="207" priority="129" operator="equal">
      <formula>"Bajo"</formula>
    </cfRule>
    <cfRule type="cellIs" dxfId="206" priority="130" operator="equal">
      <formula>"Moderado "</formula>
    </cfRule>
    <cfRule type="cellIs" dxfId="205" priority="131" operator="equal">
      <formula>"Por encima del promedio"</formula>
    </cfRule>
    <cfRule type="cellIs" dxfId="204" priority="132" operator="equal">
      <formula>"Alto"</formula>
    </cfRule>
  </conditionalFormatting>
  <conditionalFormatting sqref="M96">
    <cfRule type="cellIs" dxfId="203" priority="125" operator="equal">
      <formula>"Bajo"</formula>
    </cfRule>
    <cfRule type="cellIs" dxfId="202" priority="126" operator="equal">
      <formula>"Moderado "</formula>
    </cfRule>
    <cfRule type="cellIs" dxfId="201" priority="127" operator="equal">
      <formula>"Por encima del promedio"</formula>
    </cfRule>
    <cfRule type="cellIs" dxfId="200" priority="128" operator="equal">
      <formula>"Alto"</formula>
    </cfRule>
  </conditionalFormatting>
  <conditionalFormatting sqref="M97">
    <cfRule type="cellIs" dxfId="199" priority="121" operator="equal">
      <formula>"Bajo"</formula>
    </cfRule>
    <cfRule type="cellIs" dxfId="198" priority="122" operator="equal">
      <formula>"Moderado "</formula>
    </cfRule>
    <cfRule type="cellIs" dxfId="197" priority="123" operator="equal">
      <formula>"Por encima del promedio"</formula>
    </cfRule>
    <cfRule type="cellIs" dxfId="196" priority="124" operator="equal">
      <formula>"Alto"</formula>
    </cfRule>
  </conditionalFormatting>
  <conditionalFormatting sqref="M98">
    <cfRule type="cellIs" dxfId="195" priority="117" operator="equal">
      <formula>"Bajo"</formula>
    </cfRule>
    <cfRule type="cellIs" dxfId="194" priority="118" operator="equal">
      <formula>"Moderado "</formula>
    </cfRule>
    <cfRule type="cellIs" dxfId="193" priority="119" operator="equal">
      <formula>"Por encima del promedio"</formula>
    </cfRule>
    <cfRule type="cellIs" dxfId="192" priority="120" operator="equal">
      <formula>"Alto"</formula>
    </cfRule>
  </conditionalFormatting>
  <conditionalFormatting sqref="M99">
    <cfRule type="cellIs" dxfId="191" priority="113" operator="equal">
      <formula>"Bajo"</formula>
    </cfRule>
    <cfRule type="cellIs" dxfId="190" priority="114" operator="equal">
      <formula>"Moderado "</formula>
    </cfRule>
    <cfRule type="cellIs" dxfId="189" priority="115" operator="equal">
      <formula>"Por encima del promedio"</formula>
    </cfRule>
    <cfRule type="cellIs" dxfId="188" priority="116" operator="equal">
      <formula>"Alto"</formula>
    </cfRule>
  </conditionalFormatting>
  <conditionalFormatting sqref="M100">
    <cfRule type="cellIs" dxfId="187" priority="109" operator="equal">
      <formula>"Bajo"</formula>
    </cfRule>
    <cfRule type="cellIs" dxfId="186" priority="110" operator="equal">
      <formula>"Moderado "</formula>
    </cfRule>
    <cfRule type="cellIs" dxfId="185" priority="111" operator="equal">
      <formula>"Por encima del promedio"</formula>
    </cfRule>
    <cfRule type="cellIs" dxfId="184" priority="112" operator="equal">
      <formula>"Alto"</formula>
    </cfRule>
  </conditionalFormatting>
  <conditionalFormatting sqref="M101">
    <cfRule type="cellIs" dxfId="183" priority="105" operator="equal">
      <formula>"Bajo"</formula>
    </cfRule>
    <cfRule type="cellIs" dxfId="182" priority="106" operator="equal">
      <formula>"Moderado "</formula>
    </cfRule>
    <cfRule type="cellIs" dxfId="181" priority="107" operator="equal">
      <formula>"Por encima del promedio"</formula>
    </cfRule>
    <cfRule type="cellIs" dxfId="180" priority="108" operator="equal">
      <formula>"Alto"</formula>
    </cfRule>
  </conditionalFormatting>
  <conditionalFormatting sqref="M102">
    <cfRule type="cellIs" dxfId="179" priority="101" operator="equal">
      <formula>"Bajo"</formula>
    </cfRule>
    <cfRule type="cellIs" dxfId="178" priority="102" operator="equal">
      <formula>"Moderado "</formula>
    </cfRule>
    <cfRule type="cellIs" dxfId="177" priority="103" operator="equal">
      <formula>"Por encima del promedio"</formula>
    </cfRule>
    <cfRule type="cellIs" dxfId="176" priority="104" operator="equal">
      <formula>"Alto"</formula>
    </cfRule>
  </conditionalFormatting>
  <conditionalFormatting sqref="M103">
    <cfRule type="cellIs" dxfId="175" priority="97" operator="equal">
      <formula>"Bajo"</formula>
    </cfRule>
    <cfRule type="cellIs" dxfId="174" priority="98" operator="equal">
      <formula>"Moderado "</formula>
    </cfRule>
    <cfRule type="cellIs" dxfId="173" priority="99" operator="equal">
      <formula>"Por encima del promedio"</formula>
    </cfRule>
    <cfRule type="cellIs" dxfId="172" priority="100" operator="equal">
      <formula>"Alto"</formula>
    </cfRule>
  </conditionalFormatting>
  <conditionalFormatting sqref="M104">
    <cfRule type="cellIs" dxfId="171" priority="93" operator="equal">
      <formula>"Bajo"</formula>
    </cfRule>
    <cfRule type="cellIs" dxfId="170" priority="94" operator="equal">
      <formula>"Moderado "</formula>
    </cfRule>
    <cfRule type="cellIs" dxfId="169" priority="95" operator="equal">
      <formula>"Por encima del promedio"</formula>
    </cfRule>
    <cfRule type="cellIs" dxfId="168" priority="96" operator="equal">
      <formula>"Alto"</formula>
    </cfRule>
  </conditionalFormatting>
  <conditionalFormatting sqref="M105">
    <cfRule type="cellIs" dxfId="167" priority="89" operator="equal">
      <formula>"Bajo"</formula>
    </cfRule>
    <cfRule type="cellIs" dxfId="166" priority="90" operator="equal">
      <formula>"Moderado "</formula>
    </cfRule>
    <cfRule type="cellIs" dxfId="165" priority="91" operator="equal">
      <formula>"Por encima del promedio"</formula>
    </cfRule>
    <cfRule type="cellIs" dxfId="164" priority="92" operator="equal">
      <formula>"Alto"</formula>
    </cfRule>
  </conditionalFormatting>
  <conditionalFormatting sqref="M106">
    <cfRule type="cellIs" dxfId="163" priority="85" operator="equal">
      <formula>"Bajo"</formula>
    </cfRule>
    <cfRule type="cellIs" dxfId="162" priority="86" operator="equal">
      <formula>"Moderado "</formula>
    </cfRule>
    <cfRule type="cellIs" dxfId="161" priority="87" operator="equal">
      <formula>"Por encima del promedio"</formula>
    </cfRule>
    <cfRule type="cellIs" dxfId="160" priority="88" operator="equal">
      <formula>"Alto"</formula>
    </cfRule>
  </conditionalFormatting>
  <conditionalFormatting sqref="M107">
    <cfRule type="cellIs" dxfId="159" priority="81" operator="equal">
      <formula>"Bajo"</formula>
    </cfRule>
    <cfRule type="cellIs" dxfId="158" priority="82" operator="equal">
      <formula>"Moderado "</formula>
    </cfRule>
    <cfRule type="cellIs" dxfId="157" priority="83" operator="equal">
      <formula>"Por encima del promedio"</formula>
    </cfRule>
    <cfRule type="cellIs" dxfId="156" priority="84" operator="equal">
      <formula>"Alto"</formula>
    </cfRule>
  </conditionalFormatting>
  <conditionalFormatting sqref="M108">
    <cfRule type="cellIs" dxfId="155" priority="77" operator="equal">
      <formula>"Bajo"</formula>
    </cfRule>
    <cfRule type="cellIs" dxfId="154" priority="78" operator="equal">
      <formula>"Moderado "</formula>
    </cfRule>
    <cfRule type="cellIs" dxfId="153" priority="79" operator="equal">
      <formula>"Por encima del promedio"</formula>
    </cfRule>
    <cfRule type="cellIs" dxfId="152" priority="80" operator="equal">
      <formula>"Alto"</formula>
    </cfRule>
  </conditionalFormatting>
  <conditionalFormatting sqref="M109">
    <cfRule type="cellIs" dxfId="151" priority="73" operator="equal">
      <formula>"Bajo"</formula>
    </cfRule>
    <cfRule type="cellIs" dxfId="150" priority="74" operator="equal">
      <formula>"Moderado "</formula>
    </cfRule>
    <cfRule type="cellIs" dxfId="149" priority="75" operator="equal">
      <formula>"Por encima del promedio"</formula>
    </cfRule>
    <cfRule type="cellIs" dxfId="148" priority="76" operator="equal">
      <formula>"Alto"</formula>
    </cfRule>
  </conditionalFormatting>
  <conditionalFormatting sqref="M110">
    <cfRule type="cellIs" dxfId="147" priority="69" operator="equal">
      <formula>"Bajo"</formula>
    </cfRule>
    <cfRule type="cellIs" dxfId="146" priority="70" operator="equal">
      <formula>"Moderado "</formula>
    </cfRule>
    <cfRule type="cellIs" dxfId="145" priority="71" operator="equal">
      <formula>"Por encima del promedio"</formula>
    </cfRule>
    <cfRule type="cellIs" dxfId="144" priority="72" operator="equal">
      <formula>"Alto"</formula>
    </cfRule>
  </conditionalFormatting>
  <conditionalFormatting sqref="M111">
    <cfRule type="cellIs" dxfId="143" priority="65" operator="equal">
      <formula>"Bajo"</formula>
    </cfRule>
    <cfRule type="cellIs" dxfId="142" priority="66" operator="equal">
      <formula>"Moderado "</formula>
    </cfRule>
    <cfRule type="cellIs" dxfId="141" priority="67" operator="equal">
      <formula>"Por encima del promedio"</formula>
    </cfRule>
    <cfRule type="cellIs" dxfId="140" priority="68" operator="equal">
      <formula>"Alto"</formula>
    </cfRule>
  </conditionalFormatting>
  <conditionalFormatting sqref="M112">
    <cfRule type="cellIs" dxfId="139" priority="61" operator="equal">
      <formula>"Bajo"</formula>
    </cfRule>
    <cfRule type="cellIs" dxfId="138" priority="62" operator="equal">
      <formula>"Moderado "</formula>
    </cfRule>
    <cfRule type="cellIs" dxfId="137" priority="63" operator="equal">
      <formula>"Por encima del promedio"</formula>
    </cfRule>
    <cfRule type="cellIs" dxfId="136" priority="64" operator="equal">
      <formula>"Alto"</formula>
    </cfRule>
  </conditionalFormatting>
  <conditionalFormatting sqref="M113">
    <cfRule type="cellIs" dxfId="135" priority="57" operator="equal">
      <formula>"Bajo"</formula>
    </cfRule>
    <cfRule type="cellIs" dxfId="134" priority="58" operator="equal">
      <formula>"Moderado "</formula>
    </cfRule>
    <cfRule type="cellIs" dxfId="133" priority="59" operator="equal">
      <formula>"Por encima del promedio"</formula>
    </cfRule>
    <cfRule type="cellIs" dxfId="132" priority="60" operator="equal">
      <formula>"Alto"</formula>
    </cfRule>
  </conditionalFormatting>
  <conditionalFormatting sqref="L108">
    <cfRule type="cellIs" dxfId="131" priority="49" operator="equal">
      <formula>"Débil"</formula>
    </cfRule>
    <cfRule type="cellIs" dxfId="130" priority="50" operator="equal">
      <formula>"Requiere Mejora"</formula>
    </cfRule>
    <cfRule type="cellIs" dxfId="129" priority="51" operator="equal">
      <formula>"Aceptable"</formula>
    </cfRule>
    <cfRule type="cellIs" dxfId="128" priority="52" operator="equal">
      <formula>"Fuerte"</formula>
    </cfRule>
  </conditionalFormatting>
  <conditionalFormatting sqref="L109">
    <cfRule type="cellIs" dxfId="127" priority="45" operator="equal">
      <formula>"Débil"</formula>
    </cfRule>
    <cfRule type="cellIs" dxfId="126" priority="46" operator="equal">
      <formula>"Requiere Mejora"</formula>
    </cfRule>
    <cfRule type="cellIs" dxfId="125" priority="47" operator="equal">
      <formula>"Aceptable"</formula>
    </cfRule>
    <cfRule type="cellIs" dxfId="124" priority="48" operator="equal">
      <formula>"Fuerte"</formula>
    </cfRule>
  </conditionalFormatting>
  <conditionalFormatting sqref="L128">
    <cfRule type="cellIs" dxfId="123" priority="37" operator="equal">
      <formula>"Débil"</formula>
    </cfRule>
    <cfRule type="cellIs" dxfId="122" priority="38" operator="equal">
      <formula>"Requiere Mejora"</formula>
    </cfRule>
    <cfRule type="cellIs" dxfId="121" priority="39" operator="equal">
      <formula>"Aceptable"</formula>
    </cfRule>
    <cfRule type="cellIs" dxfId="120" priority="40" operator="equal">
      <formula>"Fuerte"</formula>
    </cfRule>
  </conditionalFormatting>
  <conditionalFormatting sqref="L129">
    <cfRule type="cellIs" dxfId="119" priority="29" operator="equal">
      <formula>"Débil"</formula>
    </cfRule>
    <cfRule type="cellIs" dxfId="118" priority="30" operator="equal">
      <formula>"Requiere Mejora"</formula>
    </cfRule>
    <cfRule type="cellIs" dxfId="117" priority="31" operator="equal">
      <formula>"Aceptable"</formula>
    </cfRule>
    <cfRule type="cellIs" dxfId="116" priority="32" operator="equal">
      <formula>"Fuerte"</formula>
    </cfRule>
  </conditionalFormatting>
  <conditionalFormatting sqref="M129">
    <cfRule type="cellIs" dxfId="115" priority="25" operator="equal">
      <formula>"Bajo"</formula>
    </cfRule>
    <cfRule type="cellIs" dxfId="114" priority="26" operator="equal">
      <formula>"Moderado "</formula>
    </cfRule>
    <cfRule type="cellIs" dxfId="113" priority="27" operator="equal">
      <formula>"Por encima del promedio"</formula>
    </cfRule>
    <cfRule type="cellIs" dxfId="112" priority="28" operator="equal">
      <formula>"Alto"</formula>
    </cfRule>
  </conditionalFormatting>
  <conditionalFormatting sqref="G130">
    <cfRule type="cellIs" dxfId="111" priority="21" operator="equal">
      <formula>"Bajo"</formula>
    </cfRule>
    <cfRule type="cellIs" dxfId="110" priority="22" operator="equal">
      <formula>"Moderado "</formula>
    </cfRule>
    <cfRule type="cellIs" dxfId="109" priority="23" operator="equal">
      <formula>"Por encima del promedio"</formula>
    </cfRule>
    <cfRule type="cellIs" dxfId="108" priority="24" operator="equal">
      <formula>"Alto"</formula>
    </cfRule>
  </conditionalFormatting>
  <conditionalFormatting sqref="L130">
    <cfRule type="cellIs" dxfId="107" priority="17" operator="equal">
      <formula>"Débil"</formula>
    </cfRule>
    <cfRule type="cellIs" dxfId="106" priority="18" operator="equal">
      <formula>"Requiere Mejora"</formula>
    </cfRule>
    <cfRule type="cellIs" dxfId="105" priority="19" operator="equal">
      <formula>"Aceptable"</formula>
    </cfRule>
    <cfRule type="cellIs" dxfId="104" priority="20" operator="equal">
      <formula>"Fuerte"</formula>
    </cfRule>
  </conditionalFormatting>
  <conditionalFormatting sqref="M130">
    <cfRule type="cellIs" dxfId="103" priority="13" operator="equal">
      <formula>"Bajo"</formula>
    </cfRule>
    <cfRule type="cellIs" dxfId="102" priority="14" operator="equal">
      <formula>"Moderado "</formula>
    </cfRule>
    <cfRule type="cellIs" dxfId="101" priority="15" operator="equal">
      <formula>"Por encima del promedio"</formula>
    </cfRule>
    <cfRule type="cellIs" dxfId="100" priority="16" operator="equal">
      <formula>"Alto"</formula>
    </cfRule>
  </conditionalFormatting>
  <conditionalFormatting sqref="G131:G136">
    <cfRule type="cellIs" dxfId="99" priority="9" operator="equal">
      <formula>"Bajo"</formula>
    </cfRule>
    <cfRule type="cellIs" dxfId="98" priority="10" operator="equal">
      <formula>"Moderado "</formula>
    </cfRule>
    <cfRule type="cellIs" dxfId="97" priority="11" operator="equal">
      <formula>"Por encima del promedio"</formula>
    </cfRule>
    <cfRule type="cellIs" dxfId="96" priority="12" operator="equal">
      <formula>"Alto"</formula>
    </cfRule>
  </conditionalFormatting>
  <conditionalFormatting sqref="L131:L136">
    <cfRule type="cellIs" dxfId="95" priority="5" operator="equal">
      <formula>"Débil"</formula>
    </cfRule>
    <cfRule type="cellIs" dxfId="94" priority="6" operator="equal">
      <formula>"Requiere Mejora"</formula>
    </cfRule>
    <cfRule type="cellIs" dxfId="93" priority="7" operator="equal">
      <formula>"Aceptable"</formula>
    </cfRule>
    <cfRule type="cellIs" dxfId="92" priority="8" operator="equal">
      <formula>"Fuerte"</formula>
    </cfRule>
  </conditionalFormatting>
  <conditionalFormatting sqref="M131:M136">
    <cfRule type="cellIs" dxfId="91" priority="1" operator="equal">
      <formula>"Bajo"</formula>
    </cfRule>
    <cfRule type="cellIs" dxfId="90" priority="2" operator="equal">
      <formula>"Moderado "</formula>
    </cfRule>
    <cfRule type="cellIs" dxfId="89" priority="3" operator="equal">
      <formula>"Por encima del promedio"</formula>
    </cfRule>
    <cfRule type="cellIs" dxfId="88" priority="4" operator="equal">
      <formula>"Alto"</formula>
    </cfRule>
  </conditionalFormatting>
  <dataValidations count="13">
    <dataValidation type="list" allowBlank="1" showInputMessage="1" showErrorMessage="1" sqref="B128:B130" xr:uid="{3C6AEA78-ADE2-426D-B2A0-9DCE20BEA38E}">
      <formula1>$AN$9:$AN$23</formula1>
    </dataValidation>
    <dataValidation type="list" allowBlank="1" showInputMessage="1" showErrorMessage="1" sqref="B71:B81" xr:uid="{9D5796B1-0D63-43DE-BB2B-353BF186DB4C}">
      <formula1>$AN$10:$AN$23</formula1>
    </dataValidation>
    <dataValidation type="list" allowBlank="1" showInputMessage="1" showErrorMessage="1" sqref="D82 D105 D87" xr:uid="{B0C78468-AD19-4D0F-951E-0636032B7E0E}">
      <formula1>$AM$10:$AM$20</formula1>
    </dataValidation>
    <dataValidation type="list" allowBlank="1" showInputMessage="1" showErrorMessage="1" sqref="G65" xr:uid="{23A6B7B4-B479-4973-B6DE-1B03F9C26D2B}">
      <formula1>$AM$23:$AM$26</formula1>
    </dataValidation>
    <dataValidation type="list" allowBlank="1" showInputMessage="1" showErrorMessage="1" sqref="D14:D18" xr:uid="{BB9FCEBC-9A12-4093-93F9-1B0C48BFDC36}">
      <formula1>$AM$11:$AM$11</formula1>
    </dataValidation>
    <dataValidation type="list" allowBlank="1" showInputMessage="1" showErrorMessage="1" sqref="B11:B13 B65 B115:B127" xr:uid="{9E029775-325D-4181-846F-227FC00BD52C}">
      <formula1>$AN$10:$AN$24</formula1>
    </dataValidation>
    <dataValidation type="list" allowBlank="1" showInputMessage="1" showErrorMessage="1" sqref="L8:L64 L66:L127" xr:uid="{18912926-89D5-4A2E-A47E-3DDD0FE080DF}">
      <formula1>$AM$26:$AM$29</formula1>
    </dataValidation>
    <dataValidation type="list" allowBlank="1" showInputMessage="1" showErrorMessage="1" sqref="L128:L130" xr:uid="{581A6EFB-4400-4081-95F3-C161B6E7A391}">
      <formula1>$AM$27:$AM$29</formula1>
    </dataValidation>
    <dataValidation type="list" allowBlank="1" showInputMessage="1" showErrorMessage="1" sqref="B66:B70 B8:B10 B14:B64" xr:uid="{231D7C7A-928D-43A7-BE0A-056D96A1697F}">
      <formula1>$AN$10:$AN$22</formula1>
    </dataValidation>
    <dataValidation type="list" allowBlank="1" showInputMessage="1" showErrorMessage="1" sqref="D88:D104 D11:D13 D66:D81 D19:D59 D83:D86 D106:D130" xr:uid="{545B2A73-44E8-4DBB-BD0B-15DEBCBE9F45}">
      <formula1>$AM$10:$AM$19</formula1>
    </dataValidation>
    <dataValidation type="list" allowBlank="1" showInputMessage="1" showErrorMessage="1" sqref="G8:G64 M8:M64 M66:M130 G66:G130" xr:uid="{ADBF9FEF-9E3A-420D-8D9F-5F39C2520D56}">
      <formula1>$AM$22:$AM$25</formula1>
    </dataValidation>
    <dataValidation type="list" allowBlank="1" showInputMessage="1" showErrorMessage="1" sqref="D60:D64" xr:uid="{E48C128F-3285-48FF-80AA-C3903EA77159}">
      <formula1>#REF!</formula1>
    </dataValidation>
    <dataValidation type="list" allowBlank="1" showInputMessage="1" showErrorMessage="1" sqref="D8:D10" xr:uid="{013C413A-E810-4B88-A250-E48A43AD59E2}">
      <formula1>$AM$10:$AM$18</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7DB0502-E9FC-47A8-A267-55D8723C8714}">
          <x14:formula1>
            <xm:f>'herramientas escala calificació'!$B$24:$B$25</xm:f>
          </x14:formula1>
          <xm:sqref>U8:U64 U66:U128</xm:sqref>
        </x14:dataValidation>
        <x14:dataValidation type="list" allowBlank="1" showInputMessage="1" showErrorMessage="1" xr:uid="{294A0386-E3B0-45E0-A1F1-918E8C441C37}">
          <x14:formula1>
            <xm:f>'S:\1. GE GESTIÓN ESTRATÉGICA\7. Registros\ultimos documentos escritorio\Gestion de riesgos 2019\[Mapa de riesgos REV 2019.xlsx]tablas '!#REF!</xm:f>
          </x14:formula1>
          <xm:sqref>D65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5D255-82BA-4D9F-939A-05C19ABD8A95}">
  <sheetPr>
    <tabColor theme="0" tint="-4.9989318521683403E-2"/>
  </sheetPr>
  <dimension ref="A1:AG136"/>
  <sheetViews>
    <sheetView zoomScale="80" zoomScaleNormal="80" workbookViewId="0">
      <pane ySplit="7" topLeftCell="A15" activePane="bottomLeft" state="frozen"/>
      <selection pane="bottomLeft" activeCell="A11" sqref="A11"/>
    </sheetView>
  </sheetViews>
  <sheetFormatPr baseColWidth="10" defaultRowHeight="15" x14ac:dyDescent="0.25"/>
  <cols>
    <col min="1" max="1" width="32.28515625" style="435" customWidth="1"/>
    <col min="2" max="2" width="38.140625" style="435" customWidth="1"/>
    <col min="3" max="3" width="93.7109375" style="435" customWidth="1"/>
    <col min="4" max="4" width="39.42578125" style="435" customWidth="1"/>
    <col min="5" max="5" width="36.7109375" style="435" customWidth="1"/>
    <col min="6" max="6" width="46.7109375" style="435" bestFit="1" customWidth="1"/>
    <col min="7" max="7" width="33.140625" style="435" bestFit="1" customWidth="1"/>
    <col min="8" max="8" width="28.5703125" style="435" customWidth="1"/>
    <col min="9" max="9" width="32.85546875" style="435" bestFit="1" customWidth="1"/>
    <col min="10" max="10" width="24.28515625" style="435" customWidth="1"/>
    <col min="11" max="11" width="30.5703125" style="435" bestFit="1" customWidth="1"/>
    <col min="12" max="12" width="30.7109375" style="435" customWidth="1"/>
    <col min="13" max="13" width="23.140625" style="435" customWidth="1"/>
    <col min="14" max="14" width="19.85546875" style="435" customWidth="1"/>
    <col min="15" max="15" width="19.42578125" style="435" customWidth="1"/>
    <col min="16" max="17" width="18.7109375" style="435" customWidth="1"/>
    <col min="18" max="18" width="24" style="435" customWidth="1"/>
    <col min="19" max="19" width="29.140625" style="435" customWidth="1"/>
    <col min="20" max="20" width="17.7109375" style="435" customWidth="1"/>
    <col min="21" max="31" width="11.42578125" style="435"/>
    <col min="32" max="32" width="18.85546875" style="435" hidden="1" customWidth="1"/>
    <col min="33" max="33" width="36.42578125" style="435" hidden="1" customWidth="1"/>
    <col min="34" max="16384" width="11.42578125" style="435"/>
  </cols>
  <sheetData>
    <row r="1" spans="1:33" s="443" customFormat="1" ht="18.75" customHeight="1" x14ac:dyDescent="0.25">
      <c r="A1" s="460"/>
      <c r="B1" s="461" t="s">
        <v>166</v>
      </c>
      <c r="C1" s="461"/>
      <c r="D1" s="461"/>
      <c r="E1" s="461"/>
      <c r="F1" s="461"/>
      <c r="G1" s="461"/>
      <c r="H1" s="461"/>
      <c r="I1" s="461"/>
      <c r="J1" s="461"/>
      <c r="K1" s="461"/>
      <c r="L1" s="461"/>
      <c r="M1" s="461"/>
      <c r="N1" s="461"/>
      <c r="O1" s="461"/>
      <c r="P1" s="461"/>
      <c r="Q1" s="461"/>
      <c r="R1" s="453" t="s">
        <v>42</v>
      </c>
      <c r="S1" s="129" t="s">
        <v>43</v>
      </c>
      <c r="T1" s="435"/>
      <c r="U1" s="435"/>
      <c r="V1" s="435"/>
      <c r="W1" s="435"/>
      <c r="X1" s="435"/>
      <c r="Y1" s="435"/>
      <c r="Z1" s="435"/>
      <c r="AA1" s="435"/>
      <c r="AB1" s="435"/>
      <c r="AC1" s="435"/>
      <c r="AD1" s="435"/>
      <c r="AE1" s="435"/>
      <c r="AF1" s="435"/>
      <c r="AG1" s="435"/>
    </row>
    <row r="2" spans="1:33" s="443" customFormat="1" ht="18.75" customHeight="1" x14ac:dyDescent="0.25">
      <c r="A2" s="460"/>
      <c r="B2" s="461"/>
      <c r="C2" s="461"/>
      <c r="D2" s="461"/>
      <c r="E2" s="461"/>
      <c r="F2" s="461"/>
      <c r="G2" s="461"/>
      <c r="H2" s="461"/>
      <c r="I2" s="461"/>
      <c r="J2" s="461"/>
      <c r="K2" s="461"/>
      <c r="L2" s="461"/>
      <c r="M2" s="461"/>
      <c r="N2" s="461"/>
      <c r="O2" s="461"/>
      <c r="P2" s="461"/>
      <c r="Q2" s="461"/>
      <c r="R2" s="453" t="s">
        <v>167</v>
      </c>
      <c r="S2" s="130" t="s">
        <v>1209</v>
      </c>
      <c r="T2" s="435"/>
      <c r="U2" s="435"/>
      <c r="V2" s="435"/>
      <c r="W2" s="435"/>
      <c r="X2" s="435"/>
      <c r="Y2" s="435"/>
      <c r="Z2" s="435"/>
      <c r="AA2" s="435"/>
      <c r="AB2" s="435"/>
      <c r="AC2" s="435"/>
      <c r="AD2" s="435"/>
      <c r="AE2" s="435"/>
      <c r="AF2" s="435"/>
      <c r="AG2" s="435"/>
    </row>
    <row r="3" spans="1:33" s="443" customFormat="1" ht="18.75" customHeight="1" x14ac:dyDescent="0.25">
      <c r="A3" s="460"/>
      <c r="B3" s="462" t="s">
        <v>169</v>
      </c>
      <c r="C3" s="462"/>
      <c r="D3" s="462"/>
      <c r="E3" s="462"/>
      <c r="F3" s="462"/>
      <c r="G3" s="462"/>
      <c r="H3" s="462"/>
      <c r="I3" s="462"/>
      <c r="J3" s="462"/>
      <c r="K3" s="462"/>
      <c r="L3" s="462"/>
      <c r="M3" s="462"/>
      <c r="N3" s="462"/>
      <c r="O3" s="462"/>
      <c r="P3" s="462"/>
      <c r="Q3" s="462"/>
      <c r="R3" s="454" t="s">
        <v>45</v>
      </c>
      <c r="S3" s="6">
        <v>44929</v>
      </c>
      <c r="T3" s="435"/>
      <c r="U3" s="435"/>
      <c r="V3" s="435"/>
      <c r="W3" s="435"/>
      <c r="X3" s="435"/>
      <c r="Y3" s="435"/>
      <c r="Z3" s="435"/>
      <c r="AA3" s="435"/>
      <c r="AB3" s="435"/>
      <c r="AC3" s="435"/>
      <c r="AD3" s="435"/>
      <c r="AE3" s="435"/>
      <c r="AF3" s="435"/>
      <c r="AG3" s="435"/>
    </row>
    <row r="4" spans="1:33" s="443" customFormat="1" ht="18.75" customHeight="1" x14ac:dyDescent="0.25">
      <c r="A4" s="460"/>
      <c r="B4" s="462"/>
      <c r="C4" s="462"/>
      <c r="D4" s="462"/>
      <c r="E4" s="462"/>
      <c r="F4" s="462"/>
      <c r="G4" s="462"/>
      <c r="H4" s="462"/>
      <c r="I4" s="462"/>
      <c r="J4" s="462"/>
      <c r="K4" s="462"/>
      <c r="L4" s="462"/>
      <c r="M4" s="462"/>
      <c r="N4" s="462"/>
      <c r="O4" s="462"/>
      <c r="P4" s="462"/>
      <c r="Q4" s="501"/>
      <c r="R4" s="455" t="s">
        <v>46</v>
      </c>
      <c r="S4" s="129" t="s">
        <v>173</v>
      </c>
      <c r="T4" s="435"/>
      <c r="U4" s="435"/>
      <c r="V4" s="435"/>
      <c r="W4" s="435"/>
      <c r="X4" s="435"/>
      <c r="Y4" s="435"/>
      <c r="Z4" s="435"/>
      <c r="AA4" s="435"/>
      <c r="AB4" s="435"/>
      <c r="AC4" s="435"/>
      <c r="AD4" s="435"/>
      <c r="AE4" s="435"/>
      <c r="AF4" s="435"/>
      <c r="AG4" s="435"/>
    </row>
    <row r="5" spans="1:33" s="443" customFormat="1" ht="23.25" customHeight="1" thickBot="1" x14ac:dyDescent="0.3">
      <c r="A5" s="436"/>
      <c r="B5" s="437"/>
      <c r="C5" s="437"/>
      <c r="D5" s="437"/>
      <c r="E5" s="437"/>
      <c r="F5" s="437"/>
      <c r="G5" s="437"/>
      <c r="H5" s="437"/>
      <c r="I5" s="437"/>
      <c r="J5" s="437"/>
      <c r="K5" s="437"/>
      <c r="L5" s="437"/>
      <c r="M5" s="437"/>
      <c r="N5" s="437"/>
      <c r="O5" s="437"/>
      <c r="P5" s="437"/>
      <c r="Q5" s="437"/>
      <c r="R5" s="438"/>
      <c r="S5" s="439"/>
      <c r="T5" s="435"/>
      <c r="U5" s="435"/>
      <c r="V5" s="435"/>
      <c r="W5" s="435"/>
      <c r="X5" s="435"/>
      <c r="Y5" s="435"/>
      <c r="Z5" s="435"/>
      <c r="AA5" s="435"/>
      <c r="AB5" s="435"/>
      <c r="AC5" s="435"/>
      <c r="AD5" s="435"/>
      <c r="AE5" s="435"/>
      <c r="AF5" s="435"/>
      <c r="AG5" s="435"/>
    </row>
    <row r="6" spans="1:33" s="443" customFormat="1" ht="40.5" customHeight="1" thickBot="1" x14ac:dyDescent="0.3">
      <c r="A6" s="466" t="s">
        <v>138</v>
      </c>
      <c r="B6" s="466" t="s">
        <v>139</v>
      </c>
      <c r="C6" s="466" t="s">
        <v>140</v>
      </c>
      <c r="D6" s="468" t="s">
        <v>50</v>
      </c>
      <c r="E6" s="470" t="s">
        <v>141</v>
      </c>
      <c r="F6" s="471"/>
      <c r="G6" s="471"/>
      <c r="H6" s="471"/>
      <c r="I6" s="471"/>
      <c r="J6" s="472"/>
      <c r="K6" s="470" t="s">
        <v>142</v>
      </c>
      <c r="L6" s="472"/>
      <c r="M6" s="132" t="s">
        <v>143</v>
      </c>
      <c r="N6" s="463" t="s">
        <v>144</v>
      </c>
      <c r="O6" s="464"/>
      <c r="P6" s="464"/>
      <c r="Q6" s="464"/>
      <c r="R6" s="465"/>
      <c r="S6" s="466" t="s">
        <v>143</v>
      </c>
      <c r="T6" s="435"/>
      <c r="U6" s="435"/>
      <c r="V6" s="435"/>
      <c r="W6" s="435"/>
      <c r="X6" s="435"/>
      <c r="Y6" s="435"/>
      <c r="Z6" s="435"/>
      <c r="AA6" s="435"/>
      <c r="AB6" s="435"/>
      <c r="AC6" s="435"/>
      <c r="AD6" s="435"/>
      <c r="AE6" s="435"/>
      <c r="AF6" s="435"/>
      <c r="AG6" s="435"/>
    </row>
    <row r="7" spans="1:33" s="443" customFormat="1" ht="79.5" customHeight="1" thickBot="1" x14ac:dyDescent="0.3">
      <c r="A7" s="466"/>
      <c r="B7" s="466"/>
      <c r="C7" s="466"/>
      <c r="D7" s="468"/>
      <c r="E7" s="133" t="s">
        <v>145</v>
      </c>
      <c r="F7" s="134" t="s">
        <v>146</v>
      </c>
      <c r="G7" s="133" t="s">
        <v>147</v>
      </c>
      <c r="H7" s="133" t="s">
        <v>148</v>
      </c>
      <c r="I7" s="133" t="s">
        <v>149</v>
      </c>
      <c r="J7" s="133" t="s">
        <v>150</v>
      </c>
      <c r="K7" s="133" t="s">
        <v>170</v>
      </c>
      <c r="L7" s="135" t="s">
        <v>151</v>
      </c>
      <c r="M7" s="133" t="s">
        <v>152</v>
      </c>
      <c r="N7" s="136" t="s">
        <v>153</v>
      </c>
      <c r="O7" s="137" t="s">
        <v>154</v>
      </c>
      <c r="P7" s="137" t="s">
        <v>155</v>
      </c>
      <c r="Q7" s="137" t="s">
        <v>156</v>
      </c>
      <c r="R7" s="138" t="s">
        <v>157</v>
      </c>
      <c r="S7" s="466"/>
      <c r="T7" s="435"/>
      <c r="U7" s="435"/>
      <c r="V7" s="435"/>
      <c r="W7" s="435"/>
      <c r="X7" s="435"/>
      <c r="Y7" s="435"/>
      <c r="Z7" s="435"/>
      <c r="AA7" s="435"/>
      <c r="AB7" s="435"/>
      <c r="AC7" s="435"/>
      <c r="AD7" s="435"/>
      <c r="AE7" s="435"/>
      <c r="AF7" s="441" t="s">
        <v>6</v>
      </c>
      <c r="AG7" s="442" t="s">
        <v>110</v>
      </c>
    </row>
    <row r="8" spans="1:33" s="443" customFormat="1" ht="138.75" customHeight="1" x14ac:dyDescent="0.25">
      <c r="A8" s="208" t="s">
        <v>30</v>
      </c>
      <c r="B8" s="170" t="s">
        <v>31</v>
      </c>
      <c r="C8" s="158" t="s">
        <v>186</v>
      </c>
      <c r="D8" s="182">
        <v>15</v>
      </c>
      <c r="E8" s="223">
        <v>1</v>
      </c>
      <c r="F8" s="179">
        <v>1</v>
      </c>
      <c r="G8" s="179">
        <v>1</v>
      </c>
      <c r="H8" s="179">
        <v>1</v>
      </c>
      <c r="I8" s="179">
        <v>1</v>
      </c>
      <c r="J8" s="179">
        <f t="shared" ref="J8:J27" si="0">+E8+F8+G8+H8+I8</f>
        <v>5</v>
      </c>
      <c r="K8" s="179">
        <f t="shared" ref="K8:K10" si="1">+J8*D8</f>
        <v>75</v>
      </c>
      <c r="L8" s="179" t="s">
        <v>15</v>
      </c>
      <c r="M8" s="179" t="s">
        <v>161</v>
      </c>
      <c r="N8" s="183"/>
      <c r="O8" s="183"/>
      <c r="P8" s="183"/>
      <c r="Q8" s="183"/>
      <c r="R8" s="184"/>
      <c r="S8" s="120"/>
      <c r="T8" s="435"/>
      <c r="U8" s="435"/>
      <c r="V8" s="435"/>
      <c r="W8" s="435"/>
      <c r="X8" s="435"/>
      <c r="Y8" s="435"/>
      <c r="Z8" s="435"/>
      <c r="AA8" s="435"/>
      <c r="AB8" s="435"/>
      <c r="AC8" s="435"/>
      <c r="AD8" s="435"/>
      <c r="AE8" s="435"/>
      <c r="AF8" s="440" t="s">
        <v>22</v>
      </c>
      <c r="AG8" s="440" t="s">
        <v>111</v>
      </c>
    </row>
    <row r="9" spans="1:33" s="443" customFormat="1" ht="102.75" customHeight="1" x14ac:dyDescent="0.25">
      <c r="A9" s="211" t="s">
        <v>30</v>
      </c>
      <c r="B9" s="168" t="s">
        <v>33</v>
      </c>
      <c r="C9" s="159" t="s">
        <v>1011</v>
      </c>
      <c r="D9" s="101">
        <v>15</v>
      </c>
      <c r="E9" s="103">
        <v>1</v>
      </c>
      <c r="F9" s="103">
        <v>1</v>
      </c>
      <c r="G9" s="103">
        <v>1</v>
      </c>
      <c r="H9" s="103">
        <v>1</v>
      </c>
      <c r="I9" s="103">
        <v>1</v>
      </c>
      <c r="J9" s="103">
        <f t="shared" si="0"/>
        <v>5</v>
      </c>
      <c r="K9" s="103">
        <f t="shared" si="1"/>
        <v>75</v>
      </c>
      <c r="L9" s="103" t="s">
        <v>15</v>
      </c>
      <c r="M9" s="103" t="s">
        <v>158</v>
      </c>
      <c r="N9" s="112"/>
      <c r="O9" s="112"/>
      <c r="P9" s="112"/>
      <c r="Q9" s="112"/>
      <c r="R9" s="113"/>
      <c r="S9" s="107"/>
      <c r="T9" s="435"/>
      <c r="U9" s="435"/>
      <c r="V9" s="435"/>
      <c r="W9" s="435"/>
      <c r="X9" s="435"/>
      <c r="Y9" s="435"/>
      <c r="Z9" s="435"/>
      <c r="AA9" s="435"/>
      <c r="AB9" s="435"/>
      <c r="AC9" s="435"/>
      <c r="AD9" s="435"/>
      <c r="AE9" s="435"/>
      <c r="AF9" s="440" t="s">
        <v>15</v>
      </c>
      <c r="AG9" s="440" t="s">
        <v>24</v>
      </c>
    </row>
    <row r="10" spans="1:33" s="443" customFormat="1" ht="180.75" thickBot="1" x14ac:dyDescent="0.3">
      <c r="A10" s="211" t="s">
        <v>30</v>
      </c>
      <c r="B10" s="168" t="s">
        <v>34</v>
      </c>
      <c r="C10" s="159" t="s">
        <v>184</v>
      </c>
      <c r="D10" s="101">
        <v>15</v>
      </c>
      <c r="E10" s="103">
        <v>1</v>
      </c>
      <c r="F10" s="103">
        <v>1</v>
      </c>
      <c r="G10" s="103">
        <v>0</v>
      </c>
      <c r="H10" s="103">
        <v>1</v>
      </c>
      <c r="I10" s="103">
        <v>1</v>
      </c>
      <c r="J10" s="103">
        <f t="shared" si="0"/>
        <v>4</v>
      </c>
      <c r="K10" s="103">
        <f t="shared" si="1"/>
        <v>60</v>
      </c>
      <c r="L10" s="103" t="s">
        <v>15</v>
      </c>
      <c r="M10" s="103" t="s">
        <v>158</v>
      </c>
      <c r="N10" s="112"/>
      <c r="O10" s="112"/>
      <c r="P10" s="112"/>
      <c r="Q10" s="112"/>
      <c r="R10" s="113"/>
      <c r="S10" s="107"/>
      <c r="T10" s="435"/>
      <c r="U10" s="435"/>
      <c r="V10" s="435"/>
      <c r="W10" s="435"/>
      <c r="X10" s="435"/>
      <c r="Y10" s="435"/>
      <c r="Z10" s="435"/>
      <c r="AA10" s="435"/>
      <c r="AB10" s="435"/>
      <c r="AC10" s="435"/>
      <c r="AD10" s="435"/>
      <c r="AE10" s="435"/>
      <c r="AF10" s="440" t="s">
        <v>21</v>
      </c>
      <c r="AG10" s="440" t="s">
        <v>40</v>
      </c>
    </row>
    <row r="11" spans="1:33" s="443" customFormat="1" ht="222.75" customHeight="1" x14ac:dyDescent="0.25">
      <c r="A11" s="208" t="s">
        <v>113</v>
      </c>
      <c r="B11" s="175" t="s">
        <v>187</v>
      </c>
      <c r="C11" s="160" t="s">
        <v>188</v>
      </c>
      <c r="D11" s="182">
        <v>15</v>
      </c>
      <c r="E11" s="179">
        <v>1</v>
      </c>
      <c r="F11" s="179">
        <v>1</v>
      </c>
      <c r="G11" s="179">
        <v>1</v>
      </c>
      <c r="H11" s="179">
        <v>1</v>
      </c>
      <c r="I11" s="179">
        <v>1</v>
      </c>
      <c r="J11" s="179">
        <f t="shared" si="0"/>
        <v>5</v>
      </c>
      <c r="K11" s="179">
        <f>+J11*D11</f>
        <v>75</v>
      </c>
      <c r="L11" s="179" t="s">
        <v>15</v>
      </c>
      <c r="M11" s="179" t="s">
        <v>158</v>
      </c>
      <c r="N11" s="183"/>
      <c r="O11" s="183"/>
      <c r="P11" s="183"/>
      <c r="Q11" s="183"/>
      <c r="R11" s="184"/>
      <c r="S11" s="120"/>
      <c r="T11" s="435"/>
      <c r="U11" s="435"/>
      <c r="V11" s="435"/>
      <c r="W11" s="435"/>
      <c r="X11" s="435"/>
      <c r="Y11" s="435"/>
      <c r="Z11" s="435"/>
      <c r="AA11" s="435"/>
      <c r="AB11" s="435"/>
      <c r="AC11" s="435"/>
      <c r="AD11" s="435"/>
      <c r="AE11" s="435"/>
      <c r="AF11" s="435"/>
      <c r="AG11" s="440" t="s">
        <v>118</v>
      </c>
    </row>
    <row r="12" spans="1:33" s="443" customFormat="1" ht="76.5" customHeight="1" x14ac:dyDescent="0.25">
      <c r="A12" s="211" t="s">
        <v>113</v>
      </c>
      <c r="B12" s="172" t="s">
        <v>472</v>
      </c>
      <c r="C12" s="161" t="s">
        <v>1015</v>
      </c>
      <c r="D12" s="101">
        <v>10</v>
      </c>
      <c r="E12" s="103">
        <v>1</v>
      </c>
      <c r="F12" s="103">
        <v>1</v>
      </c>
      <c r="G12" s="103">
        <v>0</v>
      </c>
      <c r="H12" s="103">
        <v>1</v>
      </c>
      <c r="I12" s="103">
        <v>0</v>
      </c>
      <c r="J12" s="103">
        <f t="shared" si="0"/>
        <v>3</v>
      </c>
      <c r="K12" s="103">
        <f t="shared" ref="K12:K18" si="2">+J12*D12</f>
        <v>30</v>
      </c>
      <c r="L12" s="103" t="s">
        <v>159</v>
      </c>
      <c r="M12" s="103" t="s">
        <v>158</v>
      </c>
      <c r="N12" s="103" t="s">
        <v>473</v>
      </c>
      <c r="O12" s="112"/>
      <c r="P12" s="112"/>
      <c r="Q12" s="103" t="s">
        <v>473</v>
      </c>
      <c r="R12" s="113"/>
      <c r="S12" s="107"/>
      <c r="T12" s="435"/>
      <c r="U12" s="435"/>
      <c r="V12" s="435"/>
      <c r="W12" s="435"/>
      <c r="X12" s="435"/>
      <c r="Y12" s="435"/>
      <c r="Z12" s="435"/>
      <c r="AA12" s="435"/>
      <c r="AB12" s="435"/>
      <c r="AC12" s="435"/>
      <c r="AD12" s="435"/>
      <c r="AE12" s="435"/>
      <c r="AF12" s="435"/>
      <c r="AG12" s="440" t="s">
        <v>119</v>
      </c>
    </row>
    <row r="13" spans="1:33" s="443" customFormat="1" ht="108.75" customHeight="1" thickBot="1" x14ac:dyDescent="0.3">
      <c r="A13" s="215" t="s">
        <v>113</v>
      </c>
      <c r="B13" s="185" t="s">
        <v>474</v>
      </c>
      <c r="C13" s="166" t="s">
        <v>229</v>
      </c>
      <c r="D13" s="186">
        <v>10</v>
      </c>
      <c r="E13" s="187">
        <v>1</v>
      </c>
      <c r="F13" s="187">
        <v>1</v>
      </c>
      <c r="G13" s="187">
        <v>0</v>
      </c>
      <c r="H13" s="187">
        <v>1</v>
      </c>
      <c r="I13" s="187">
        <v>1</v>
      </c>
      <c r="J13" s="187">
        <f t="shared" si="0"/>
        <v>4</v>
      </c>
      <c r="K13" s="187">
        <f t="shared" si="2"/>
        <v>40</v>
      </c>
      <c r="L13" s="187" t="s">
        <v>21</v>
      </c>
      <c r="M13" s="187" t="s">
        <v>158</v>
      </c>
      <c r="N13" s="187" t="s">
        <v>473</v>
      </c>
      <c r="O13" s="187" t="s">
        <v>473</v>
      </c>
      <c r="P13" s="188"/>
      <c r="Q13" s="187" t="s">
        <v>473</v>
      </c>
      <c r="R13" s="189"/>
      <c r="S13" s="121"/>
      <c r="T13" s="435"/>
      <c r="U13" s="435"/>
      <c r="V13" s="435"/>
      <c r="W13" s="435"/>
      <c r="X13" s="435"/>
      <c r="Y13" s="435"/>
      <c r="Z13" s="435"/>
      <c r="AA13" s="435"/>
      <c r="AB13" s="435"/>
      <c r="AC13" s="435"/>
      <c r="AD13" s="435"/>
      <c r="AE13" s="435"/>
      <c r="AF13" s="435"/>
      <c r="AG13" s="440" t="s">
        <v>113</v>
      </c>
    </row>
    <row r="14" spans="1:33" s="443" customFormat="1" ht="97.5" customHeight="1" x14ac:dyDescent="0.25">
      <c r="A14" s="208" t="s">
        <v>117</v>
      </c>
      <c r="B14" s="175" t="s">
        <v>195</v>
      </c>
      <c r="C14" s="173" t="s">
        <v>198</v>
      </c>
      <c r="D14" s="182">
        <v>15</v>
      </c>
      <c r="E14" s="179">
        <v>1</v>
      </c>
      <c r="F14" s="179">
        <v>0</v>
      </c>
      <c r="G14" s="179">
        <v>1</v>
      </c>
      <c r="H14" s="179">
        <v>1</v>
      </c>
      <c r="I14" s="179">
        <v>1</v>
      </c>
      <c r="J14" s="179">
        <f t="shared" si="0"/>
        <v>4</v>
      </c>
      <c r="K14" s="179">
        <f t="shared" si="2"/>
        <v>60</v>
      </c>
      <c r="L14" s="179" t="s">
        <v>15</v>
      </c>
      <c r="M14" s="179" t="s">
        <v>158</v>
      </c>
      <c r="N14" s="183"/>
      <c r="O14" s="183"/>
      <c r="P14" s="183"/>
      <c r="Q14" s="183"/>
      <c r="R14" s="184"/>
      <c r="S14" s="120"/>
      <c r="T14" s="435"/>
      <c r="U14" s="435"/>
      <c r="V14" s="435"/>
      <c r="W14" s="435"/>
      <c r="X14" s="435"/>
      <c r="Y14" s="435"/>
      <c r="Z14" s="435"/>
      <c r="AA14" s="435"/>
      <c r="AB14" s="435"/>
      <c r="AC14" s="435"/>
      <c r="AD14" s="435"/>
      <c r="AE14" s="435"/>
      <c r="AF14" s="435"/>
      <c r="AG14" s="440" t="s">
        <v>37</v>
      </c>
    </row>
    <row r="15" spans="1:33" s="443" customFormat="1" ht="138" customHeight="1" x14ac:dyDescent="0.25">
      <c r="A15" s="211" t="s">
        <v>117</v>
      </c>
      <c r="B15" s="172" t="s">
        <v>200</v>
      </c>
      <c r="C15" s="174" t="s">
        <v>202</v>
      </c>
      <c r="D15" s="101">
        <v>15</v>
      </c>
      <c r="E15" s="103">
        <v>1</v>
      </c>
      <c r="F15" s="103">
        <v>0</v>
      </c>
      <c r="G15" s="103">
        <v>1</v>
      </c>
      <c r="H15" s="103">
        <v>1</v>
      </c>
      <c r="I15" s="103">
        <v>1</v>
      </c>
      <c r="J15" s="103">
        <f t="shared" si="0"/>
        <v>4</v>
      </c>
      <c r="K15" s="103">
        <f t="shared" si="2"/>
        <v>60</v>
      </c>
      <c r="L15" s="103" t="s">
        <v>15</v>
      </c>
      <c r="M15" s="103" t="s">
        <v>158</v>
      </c>
      <c r="N15" s="112"/>
      <c r="O15" s="112"/>
      <c r="P15" s="112"/>
      <c r="Q15" s="112"/>
      <c r="R15" s="113"/>
      <c r="S15" s="107"/>
      <c r="T15" s="435"/>
      <c r="U15" s="435"/>
      <c r="V15" s="435"/>
      <c r="W15" s="435"/>
      <c r="X15" s="435"/>
      <c r="Y15" s="435"/>
      <c r="Z15" s="435"/>
      <c r="AA15" s="435"/>
      <c r="AB15" s="435"/>
      <c r="AC15" s="435"/>
      <c r="AD15" s="435"/>
      <c r="AE15" s="435"/>
      <c r="AF15" s="435"/>
      <c r="AG15" s="440" t="s">
        <v>120</v>
      </c>
    </row>
    <row r="16" spans="1:33" s="443" customFormat="1" ht="138" customHeight="1" x14ac:dyDescent="0.25">
      <c r="A16" s="211" t="s">
        <v>117</v>
      </c>
      <c r="B16" s="172" t="s">
        <v>204</v>
      </c>
      <c r="C16" s="174" t="s">
        <v>475</v>
      </c>
      <c r="D16" s="101">
        <v>20</v>
      </c>
      <c r="E16" s="103">
        <v>1</v>
      </c>
      <c r="F16" s="103">
        <v>0</v>
      </c>
      <c r="G16" s="103">
        <v>1</v>
      </c>
      <c r="H16" s="103">
        <v>1</v>
      </c>
      <c r="I16" s="103">
        <v>1</v>
      </c>
      <c r="J16" s="103">
        <f t="shared" ref="J16" si="3">+E16+F16+G16+H16+I16</f>
        <v>4</v>
      </c>
      <c r="K16" s="103">
        <f t="shared" ref="K16" si="4">+J16*D16</f>
        <v>80</v>
      </c>
      <c r="L16" s="103" t="s">
        <v>22</v>
      </c>
      <c r="M16" s="103" t="s">
        <v>158</v>
      </c>
      <c r="N16" s="112"/>
      <c r="O16" s="112"/>
      <c r="P16" s="112"/>
      <c r="Q16" s="112"/>
      <c r="R16" s="113"/>
      <c r="S16" s="107"/>
      <c r="T16" s="435"/>
      <c r="U16" s="435"/>
      <c r="V16" s="435"/>
      <c r="W16" s="435"/>
      <c r="X16" s="435"/>
      <c r="Y16" s="435"/>
      <c r="Z16" s="435"/>
      <c r="AA16" s="435"/>
      <c r="AB16" s="435"/>
      <c r="AC16" s="435"/>
      <c r="AD16" s="435"/>
      <c r="AE16" s="435"/>
      <c r="AF16" s="435"/>
      <c r="AG16" s="440" t="s">
        <v>30</v>
      </c>
    </row>
    <row r="17" spans="1:33" s="443" customFormat="1" ht="120" x14ac:dyDescent="0.25">
      <c r="A17" s="211" t="s">
        <v>117</v>
      </c>
      <c r="B17" s="172" t="s">
        <v>208</v>
      </c>
      <c r="C17" s="174" t="s">
        <v>1029</v>
      </c>
      <c r="D17" s="101">
        <v>15</v>
      </c>
      <c r="E17" s="103">
        <v>1</v>
      </c>
      <c r="F17" s="103">
        <v>1</v>
      </c>
      <c r="G17" s="103">
        <v>0</v>
      </c>
      <c r="H17" s="103">
        <v>1</v>
      </c>
      <c r="I17" s="103">
        <v>1</v>
      </c>
      <c r="J17" s="103">
        <f t="shared" si="0"/>
        <v>4</v>
      </c>
      <c r="K17" s="103">
        <f t="shared" si="2"/>
        <v>60</v>
      </c>
      <c r="L17" s="103" t="s">
        <v>15</v>
      </c>
      <c r="M17" s="103" t="s">
        <v>158</v>
      </c>
      <c r="N17" s="112"/>
      <c r="O17" s="112"/>
      <c r="P17" s="112"/>
      <c r="Q17" s="112"/>
      <c r="R17" s="113"/>
      <c r="S17" s="107"/>
      <c r="T17" s="435"/>
      <c r="U17" s="435"/>
      <c r="V17" s="435"/>
      <c r="W17" s="435"/>
      <c r="X17" s="435"/>
      <c r="Y17" s="435"/>
      <c r="Z17" s="435"/>
      <c r="AA17" s="435"/>
      <c r="AB17" s="435"/>
      <c r="AC17" s="435"/>
      <c r="AD17" s="435"/>
      <c r="AE17" s="435"/>
      <c r="AF17" s="435"/>
      <c r="AG17" s="440" t="s">
        <v>38</v>
      </c>
    </row>
    <row r="18" spans="1:33" s="443" customFormat="1" ht="127.5" customHeight="1" thickBot="1" x14ac:dyDescent="0.3">
      <c r="A18" s="215" t="s">
        <v>117</v>
      </c>
      <c r="B18" s="185" t="s">
        <v>212</v>
      </c>
      <c r="C18" s="190" t="s">
        <v>214</v>
      </c>
      <c r="D18" s="186">
        <v>5</v>
      </c>
      <c r="E18" s="187">
        <v>0</v>
      </c>
      <c r="F18" s="187">
        <v>0</v>
      </c>
      <c r="G18" s="187">
        <v>0</v>
      </c>
      <c r="H18" s="187">
        <v>1</v>
      </c>
      <c r="I18" s="187">
        <v>1</v>
      </c>
      <c r="J18" s="187">
        <f t="shared" si="0"/>
        <v>2</v>
      </c>
      <c r="K18" s="187">
        <f t="shared" si="2"/>
        <v>10</v>
      </c>
      <c r="L18" s="187" t="s">
        <v>159</v>
      </c>
      <c r="M18" s="187" t="s">
        <v>158</v>
      </c>
      <c r="N18" s="188"/>
      <c r="O18" s="188"/>
      <c r="P18" s="188"/>
      <c r="Q18" s="188"/>
      <c r="R18" s="189"/>
      <c r="S18" s="121"/>
      <c r="T18" s="435"/>
      <c r="U18" s="435"/>
      <c r="V18" s="435"/>
      <c r="W18" s="435"/>
      <c r="X18" s="435"/>
      <c r="Y18" s="435"/>
      <c r="Z18" s="435"/>
      <c r="AA18" s="435"/>
      <c r="AB18" s="435"/>
      <c r="AC18" s="435"/>
      <c r="AD18" s="435"/>
      <c r="AE18" s="435"/>
      <c r="AF18" s="435"/>
      <c r="AG18" s="440" t="s">
        <v>162</v>
      </c>
    </row>
    <row r="19" spans="1:33" s="443" customFormat="1" ht="122.25" customHeight="1" x14ac:dyDescent="0.25">
      <c r="A19" s="208" t="s">
        <v>119</v>
      </c>
      <c r="B19" s="175" t="s">
        <v>216</v>
      </c>
      <c r="C19" s="173" t="s">
        <v>217</v>
      </c>
      <c r="D19" s="182">
        <v>15</v>
      </c>
      <c r="E19" s="191">
        <v>1</v>
      </c>
      <c r="F19" s="179">
        <v>1</v>
      </c>
      <c r="G19" s="179">
        <v>1</v>
      </c>
      <c r="H19" s="179">
        <v>1</v>
      </c>
      <c r="I19" s="179">
        <v>1</v>
      </c>
      <c r="J19" s="179">
        <f t="shared" si="0"/>
        <v>5</v>
      </c>
      <c r="K19" s="179">
        <f>+J19*D19</f>
        <v>75</v>
      </c>
      <c r="L19" s="179" t="s">
        <v>15</v>
      </c>
      <c r="M19" s="179" t="s">
        <v>158</v>
      </c>
      <c r="N19" s="179" t="s">
        <v>473</v>
      </c>
      <c r="O19" s="179" t="s">
        <v>473</v>
      </c>
      <c r="P19" s="179" t="s">
        <v>473</v>
      </c>
      <c r="Q19" s="179" t="s">
        <v>473</v>
      </c>
      <c r="R19" s="180" t="s">
        <v>473</v>
      </c>
      <c r="S19" s="120"/>
      <c r="T19" s="435"/>
      <c r="U19" s="435"/>
      <c r="V19" s="435"/>
      <c r="W19" s="435"/>
      <c r="X19" s="435"/>
      <c r="Y19" s="435"/>
      <c r="Z19" s="435"/>
      <c r="AA19" s="435"/>
      <c r="AB19" s="435"/>
      <c r="AC19" s="435"/>
      <c r="AD19" s="435"/>
      <c r="AE19" s="435"/>
      <c r="AF19" s="435"/>
      <c r="AG19" s="440" t="s">
        <v>164</v>
      </c>
    </row>
    <row r="20" spans="1:33" s="443" customFormat="1" ht="99.75" customHeight="1" x14ac:dyDescent="0.25">
      <c r="A20" s="211" t="s">
        <v>119</v>
      </c>
      <c r="B20" s="172" t="s">
        <v>219</v>
      </c>
      <c r="C20" s="174" t="s">
        <v>221</v>
      </c>
      <c r="D20" s="101">
        <v>20</v>
      </c>
      <c r="E20" s="123">
        <v>1</v>
      </c>
      <c r="F20" s="103">
        <v>1</v>
      </c>
      <c r="G20" s="103">
        <v>1</v>
      </c>
      <c r="H20" s="103">
        <v>1</v>
      </c>
      <c r="I20" s="103">
        <v>1</v>
      </c>
      <c r="J20" s="103">
        <f t="shared" si="0"/>
        <v>5</v>
      </c>
      <c r="K20" s="103">
        <f t="shared" ref="K20:K24" si="5">+J20*D20</f>
        <v>100</v>
      </c>
      <c r="L20" s="103" t="s">
        <v>22</v>
      </c>
      <c r="M20" s="103" t="s">
        <v>158</v>
      </c>
      <c r="N20" s="103" t="s">
        <v>473</v>
      </c>
      <c r="O20" s="103" t="s">
        <v>473</v>
      </c>
      <c r="P20" s="103" t="s">
        <v>473</v>
      </c>
      <c r="Q20" s="103" t="s">
        <v>473</v>
      </c>
      <c r="R20" s="104" t="s">
        <v>473</v>
      </c>
      <c r="S20" s="107"/>
      <c r="T20" s="435"/>
      <c r="U20" s="435"/>
      <c r="V20" s="435"/>
      <c r="W20" s="435"/>
      <c r="X20" s="435"/>
      <c r="Y20" s="435"/>
      <c r="Z20" s="435"/>
      <c r="AA20" s="435"/>
      <c r="AB20" s="435"/>
      <c r="AC20" s="435"/>
      <c r="AD20" s="435"/>
      <c r="AE20" s="435"/>
      <c r="AF20" s="435"/>
      <c r="AG20" s="440" t="s">
        <v>493</v>
      </c>
    </row>
    <row r="21" spans="1:33" s="443" customFormat="1" ht="88.5" customHeight="1" x14ac:dyDescent="0.25">
      <c r="A21" s="211" t="s">
        <v>119</v>
      </c>
      <c r="B21" s="172" t="s">
        <v>222</v>
      </c>
      <c r="C21" s="174" t="s">
        <v>224</v>
      </c>
      <c r="D21" s="101">
        <v>20</v>
      </c>
      <c r="E21" s="123">
        <v>1</v>
      </c>
      <c r="F21" s="103">
        <v>1</v>
      </c>
      <c r="G21" s="103">
        <v>1</v>
      </c>
      <c r="H21" s="103">
        <v>1</v>
      </c>
      <c r="I21" s="103">
        <v>1</v>
      </c>
      <c r="J21" s="103">
        <f t="shared" si="0"/>
        <v>5</v>
      </c>
      <c r="K21" s="103">
        <f t="shared" si="5"/>
        <v>100</v>
      </c>
      <c r="L21" s="103" t="s">
        <v>22</v>
      </c>
      <c r="M21" s="103" t="s">
        <v>158</v>
      </c>
      <c r="N21" s="112"/>
      <c r="O21" s="112"/>
      <c r="P21" s="103" t="s">
        <v>473</v>
      </c>
      <c r="Q21" s="103" t="s">
        <v>473</v>
      </c>
      <c r="R21" s="104" t="s">
        <v>473</v>
      </c>
      <c r="S21" s="107"/>
      <c r="T21" s="435"/>
      <c r="U21" s="435"/>
      <c r="V21" s="435"/>
      <c r="W21" s="435"/>
      <c r="X21" s="435"/>
      <c r="Y21" s="435"/>
      <c r="Z21" s="435"/>
      <c r="AA21" s="435"/>
      <c r="AB21" s="435"/>
      <c r="AC21" s="435"/>
      <c r="AD21" s="435"/>
      <c r="AE21" s="435"/>
      <c r="AF21" s="435"/>
      <c r="AG21" s="435"/>
    </row>
    <row r="22" spans="1:33" s="443" customFormat="1" ht="112.5" customHeight="1" x14ac:dyDescent="0.25">
      <c r="A22" s="211" t="s">
        <v>119</v>
      </c>
      <c r="B22" s="172" t="s">
        <v>225</v>
      </c>
      <c r="C22" s="174" t="s">
        <v>228</v>
      </c>
      <c r="D22" s="101">
        <v>20</v>
      </c>
      <c r="E22" s="123">
        <v>1</v>
      </c>
      <c r="F22" s="103">
        <v>0</v>
      </c>
      <c r="G22" s="103">
        <v>1</v>
      </c>
      <c r="H22" s="103">
        <v>1</v>
      </c>
      <c r="I22" s="103">
        <v>1</v>
      </c>
      <c r="J22" s="103">
        <f t="shared" si="0"/>
        <v>4</v>
      </c>
      <c r="K22" s="103">
        <f t="shared" si="5"/>
        <v>80</v>
      </c>
      <c r="L22" s="103" t="s">
        <v>22</v>
      </c>
      <c r="M22" s="103" t="s">
        <v>158</v>
      </c>
      <c r="N22" s="112"/>
      <c r="O22" s="112"/>
      <c r="P22" s="103" t="s">
        <v>473</v>
      </c>
      <c r="Q22" s="103" t="s">
        <v>473</v>
      </c>
      <c r="R22" s="104" t="s">
        <v>473</v>
      </c>
      <c r="S22" s="124" t="s">
        <v>476</v>
      </c>
      <c r="T22" s="435"/>
      <c r="U22" s="435"/>
      <c r="V22" s="435"/>
      <c r="W22" s="435"/>
      <c r="X22" s="435"/>
      <c r="Y22" s="435"/>
      <c r="Z22" s="435"/>
      <c r="AA22" s="435"/>
      <c r="AB22" s="435"/>
      <c r="AC22" s="435"/>
      <c r="AD22" s="435"/>
      <c r="AE22" s="435"/>
      <c r="AF22" s="435"/>
      <c r="AG22" s="435"/>
    </row>
    <row r="23" spans="1:33" s="443" customFormat="1" ht="120.75" customHeight="1" thickBot="1" x14ac:dyDescent="0.3">
      <c r="A23" s="215" t="s">
        <v>119</v>
      </c>
      <c r="B23" s="185" t="s">
        <v>771</v>
      </c>
      <c r="C23" s="190" t="s">
        <v>1154</v>
      </c>
      <c r="D23" s="186">
        <v>10</v>
      </c>
      <c r="E23" s="187">
        <v>1</v>
      </c>
      <c r="F23" s="187">
        <v>1</v>
      </c>
      <c r="G23" s="187">
        <v>0</v>
      </c>
      <c r="H23" s="187">
        <v>1</v>
      </c>
      <c r="I23" s="187">
        <v>1</v>
      </c>
      <c r="J23" s="187">
        <f t="shared" si="0"/>
        <v>4</v>
      </c>
      <c r="K23" s="187">
        <f t="shared" si="5"/>
        <v>40</v>
      </c>
      <c r="L23" s="187" t="s">
        <v>21</v>
      </c>
      <c r="M23" s="187" t="s">
        <v>161</v>
      </c>
      <c r="N23" s="188"/>
      <c r="O23" s="188"/>
      <c r="P23" s="188"/>
      <c r="Q23" s="188"/>
      <c r="R23" s="189"/>
      <c r="S23" s="121"/>
      <c r="T23" s="435"/>
      <c r="U23" s="435"/>
      <c r="V23" s="435"/>
      <c r="W23" s="435"/>
      <c r="X23" s="435"/>
      <c r="Y23" s="435"/>
      <c r="Z23" s="435"/>
      <c r="AA23" s="435"/>
      <c r="AB23" s="435"/>
      <c r="AC23" s="435"/>
      <c r="AD23" s="435"/>
      <c r="AE23" s="435"/>
      <c r="AF23" s="435"/>
      <c r="AG23" s="435"/>
    </row>
    <row r="24" spans="1:33" s="443" customFormat="1" ht="303" customHeight="1" thickBot="1" x14ac:dyDescent="0.3">
      <c r="A24" s="252" t="s">
        <v>24</v>
      </c>
      <c r="B24" s="76" t="s">
        <v>1013</v>
      </c>
      <c r="C24" s="225" t="s">
        <v>1012</v>
      </c>
      <c r="D24" s="101">
        <v>15</v>
      </c>
      <c r="E24" s="96">
        <v>1</v>
      </c>
      <c r="F24" s="103">
        <v>1</v>
      </c>
      <c r="G24" s="103">
        <v>1</v>
      </c>
      <c r="H24" s="103">
        <v>1</v>
      </c>
      <c r="I24" s="103">
        <v>1</v>
      </c>
      <c r="J24" s="103">
        <f t="shared" si="0"/>
        <v>5</v>
      </c>
      <c r="K24" s="103">
        <f t="shared" si="5"/>
        <v>75</v>
      </c>
      <c r="L24" s="103" t="s">
        <v>15</v>
      </c>
      <c r="M24" s="103" t="s">
        <v>158</v>
      </c>
      <c r="N24" s="103"/>
      <c r="O24" s="112"/>
      <c r="P24" s="112"/>
      <c r="Q24" s="112"/>
      <c r="R24" s="113"/>
      <c r="S24" s="118"/>
      <c r="T24" s="435"/>
      <c r="U24" s="435"/>
      <c r="V24" s="435"/>
      <c r="W24" s="435"/>
      <c r="X24" s="435"/>
      <c r="Y24" s="435"/>
      <c r="Z24" s="435"/>
      <c r="AA24" s="435"/>
      <c r="AB24" s="435"/>
      <c r="AC24" s="435"/>
      <c r="AD24" s="435"/>
      <c r="AE24" s="435"/>
      <c r="AF24" s="435"/>
      <c r="AG24" s="435"/>
    </row>
    <row r="25" spans="1:33" s="443" customFormat="1" ht="112.5" customHeight="1" thickBot="1" x14ac:dyDescent="0.3">
      <c r="A25" s="253" t="s">
        <v>162</v>
      </c>
      <c r="B25" s="192" t="s">
        <v>233</v>
      </c>
      <c r="C25" s="193" t="s">
        <v>477</v>
      </c>
      <c r="D25" s="152">
        <v>10</v>
      </c>
      <c r="E25" s="153">
        <v>1</v>
      </c>
      <c r="F25" s="153">
        <v>1</v>
      </c>
      <c r="G25" s="153">
        <v>1</v>
      </c>
      <c r="H25" s="153">
        <v>1</v>
      </c>
      <c r="I25" s="153">
        <v>1</v>
      </c>
      <c r="J25" s="153">
        <f t="shared" si="0"/>
        <v>5</v>
      </c>
      <c r="K25" s="153">
        <f>+J25*D25</f>
        <v>50</v>
      </c>
      <c r="L25" s="153" t="s">
        <v>21</v>
      </c>
      <c r="M25" s="153" t="s">
        <v>158</v>
      </c>
      <c r="N25" s="153" t="s">
        <v>473</v>
      </c>
      <c r="O25" s="153" t="s">
        <v>473</v>
      </c>
      <c r="P25" s="153" t="s">
        <v>473</v>
      </c>
      <c r="Q25" s="153" t="s">
        <v>473</v>
      </c>
      <c r="R25" s="194" t="s">
        <v>473</v>
      </c>
      <c r="S25" s="195"/>
      <c r="T25" s="435"/>
      <c r="U25" s="435"/>
      <c r="V25" s="435"/>
      <c r="W25" s="435"/>
      <c r="X25" s="435"/>
      <c r="Y25" s="435"/>
      <c r="Z25" s="435"/>
      <c r="AA25" s="435"/>
      <c r="AB25" s="435"/>
      <c r="AC25" s="435"/>
      <c r="AD25" s="435"/>
      <c r="AE25" s="435"/>
      <c r="AF25" s="435"/>
      <c r="AG25" s="435"/>
    </row>
    <row r="26" spans="1:33" s="443" customFormat="1" ht="90.75" customHeight="1" x14ac:dyDescent="0.25">
      <c r="A26" s="208" t="s">
        <v>164</v>
      </c>
      <c r="B26" s="175" t="s">
        <v>478</v>
      </c>
      <c r="C26" s="173" t="s">
        <v>702</v>
      </c>
      <c r="D26" s="219">
        <v>15</v>
      </c>
      <c r="E26" s="179">
        <v>1</v>
      </c>
      <c r="F26" s="179">
        <v>1</v>
      </c>
      <c r="G26" s="179">
        <v>1</v>
      </c>
      <c r="H26" s="179">
        <v>1</v>
      </c>
      <c r="I26" s="179">
        <v>0</v>
      </c>
      <c r="J26" s="179">
        <f t="shared" si="0"/>
        <v>4</v>
      </c>
      <c r="K26" s="179">
        <f t="shared" ref="K26:K65" si="6">+J26*D26</f>
        <v>60</v>
      </c>
      <c r="L26" s="179" t="s">
        <v>15</v>
      </c>
      <c r="M26" s="179" t="s">
        <v>158</v>
      </c>
      <c r="N26" s="183"/>
      <c r="O26" s="183"/>
      <c r="P26" s="183"/>
      <c r="Q26" s="183"/>
      <c r="R26" s="184"/>
      <c r="S26" s="120"/>
      <c r="T26" s="435"/>
      <c r="U26" s="435"/>
      <c r="V26" s="435"/>
      <c r="W26" s="435"/>
      <c r="X26" s="435"/>
      <c r="Y26" s="435"/>
      <c r="Z26" s="435"/>
      <c r="AA26" s="435"/>
      <c r="AB26" s="435"/>
      <c r="AC26" s="435"/>
      <c r="AD26" s="435"/>
      <c r="AE26" s="435"/>
      <c r="AF26" s="435"/>
      <c r="AG26" s="435"/>
    </row>
    <row r="27" spans="1:33" s="443" customFormat="1" ht="54.75" customHeight="1" x14ac:dyDescent="0.25">
      <c r="A27" s="211" t="s">
        <v>164</v>
      </c>
      <c r="B27" s="172" t="s">
        <v>236</v>
      </c>
      <c r="C27" s="174" t="s">
        <v>237</v>
      </c>
      <c r="D27" s="220">
        <v>10</v>
      </c>
      <c r="E27" s="103">
        <v>1</v>
      </c>
      <c r="F27" s="103">
        <v>1</v>
      </c>
      <c r="G27" s="103">
        <v>0</v>
      </c>
      <c r="H27" s="103">
        <v>1</v>
      </c>
      <c r="I27" s="109">
        <v>1</v>
      </c>
      <c r="J27" s="103">
        <f t="shared" si="0"/>
        <v>4</v>
      </c>
      <c r="K27" s="103">
        <f>+J27*D27</f>
        <v>40</v>
      </c>
      <c r="L27" s="103" t="s">
        <v>21</v>
      </c>
      <c r="M27" s="103" t="s">
        <v>158</v>
      </c>
      <c r="N27" s="103" t="s">
        <v>473</v>
      </c>
      <c r="O27" s="103" t="s">
        <v>473</v>
      </c>
      <c r="P27" s="103"/>
      <c r="Q27" s="103" t="s">
        <v>473</v>
      </c>
      <c r="R27" s="104"/>
      <c r="S27" s="107"/>
      <c r="T27" s="435"/>
      <c r="U27" s="435"/>
      <c r="V27" s="435"/>
      <c r="W27" s="435"/>
      <c r="X27" s="435"/>
      <c r="Y27" s="435"/>
      <c r="Z27" s="435"/>
      <c r="AA27" s="435"/>
      <c r="AB27" s="435"/>
      <c r="AC27" s="435"/>
      <c r="AD27" s="435"/>
      <c r="AE27" s="435"/>
      <c r="AF27" s="435"/>
      <c r="AG27" s="435"/>
    </row>
    <row r="28" spans="1:33" s="443" customFormat="1" ht="64.5" customHeight="1" thickBot="1" x14ac:dyDescent="0.3">
      <c r="A28" s="215" t="s">
        <v>164</v>
      </c>
      <c r="B28" s="185" t="s">
        <v>238</v>
      </c>
      <c r="C28" s="190" t="s">
        <v>240</v>
      </c>
      <c r="D28" s="186">
        <v>15</v>
      </c>
      <c r="E28" s="187">
        <v>0</v>
      </c>
      <c r="F28" s="187">
        <v>0</v>
      </c>
      <c r="G28" s="187">
        <v>0</v>
      </c>
      <c r="H28" s="187">
        <v>1</v>
      </c>
      <c r="I28" s="187">
        <v>1</v>
      </c>
      <c r="J28" s="187">
        <f>+E28+F28+G28+H28+I28</f>
        <v>2</v>
      </c>
      <c r="K28" s="187">
        <f t="shared" si="6"/>
        <v>30</v>
      </c>
      <c r="L28" s="187" t="s">
        <v>159</v>
      </c>
      <c r="M28" s="187" t="s">
        <v>158</v>
      </c>
      <c r="N28" s="188"/>
      <c r="O28" s="188"/>
      <c r="P28" s="188"/>
      <c r="Q28" s="188"/>
      <c r="R28" s="189"/>
      <c r="S28" s="121"/>
      <c r="T28" s="435"/>
      <c r="U28" s="435"/>
      <c r="V28" s="435"/>
      <c r="W28" s="435"/>
      <c r="X28" s="435"/>
      <c r="Y28" s="435"/>
      <c r="Z28" s="435"/>
      <c r="AA28" s="435"/>
      <c r="AB28" s="435"/>
      <c r="AC28" s="435"/>
      <c r="AD28" s="435"/>
      <c r="AE28" s="435"/>
      <c r="AF28" s="435"/>
      <c r="AG28" s="435"/>
    </row>
    <row r="29" spans="1:33" s="443" customFormat="1" ht="75.75" thickBot="1" x14ac:dyDescent="0.3">
      <c r="A29" s="254" t="s">
        <v>25</v>
      </c>
      <c r="B29" s="175" t="s">
        <v>242</v>
      </c>
      <c r="C29" s="173" t="s">
        <v>243</v>
      </c>
      <c r="D29" s="182">
        <v>10</v>
      </c>
      <c r="E29" s="196">
        <v>1</v>
      </c>
      <c r="F29" s="179">
        <v>1</v>
      </c>
      <c r="G29" s="179">
        <v>0</v>
      </c>
      <c r="H29" s="179">
        <v>1</v>
      </c>
      <c r="I29" s="179">
        <v>0</v>
      </c>
      <c r="J29" s="179">
        <f t="shared" ref="J29:J65" si="7">+E29+F29+G29+H29+I29</f>
        <v>3</v>
      </c>
      <c r="K29" s="179">
        <f t="shared" si="6"/>
        <v>30</v>
      </c>
      <c r="L29" s="179" t="s">
        <v>159</v>
      </c>
      <c r="M29" s="179" t="s">
        <v>158</v>
      </c>
      <c r="N29" s="179" t="s">
        <v>473</v>
      </c>
      <c r="O29" s="183"/>
      <c r="P29" s="183"/>
      <c r="Q29" s="183"/>
      <c r="R29" s="184"/>
      <c r="S29" s="114" t="s">
        <v>479</v>
      </c>
      <c r="T29" s="435"/>
      <c r="U29" s="435"/>
      <c r="V29" s="435"/>
      <c r="W29" s="435"/>
      <c r="X29" s="435"/>
      <c r="Y29" s="435"/>
      <c r="Z29" s="435"/>
      <c r="AA29" s="435"/>
      <c r="AB29" s="435"/>
      <c r="AC29" s="435"/>
      <c r="AD29" s="435"/>
      <c r="AE29" s="435"/>
      <c r="AF29" s="435"/>
      <c r="AG29" s="435"/>
    </row>
    <row r="30" spans="1:33" s="443" customFormat="1" ht="77.25" customHeight="1" x14ac:dyDescent="0.25">
      <c r="A30" s="211" t="s">
        <v>25</v>
      </c>
      <c r="B30" s="172" t="s">
        <v>245</v>
      </c>
      <c r="C30" s="174" t="s">
        <v>247</v>
      </c>
      <c r="D30" s="101">
        <v>15</v>
      </c>
      <c r="E30" s="103">
        <v>1</v>
      </c>
      <c r="F30" s="103">
        <v>1</v>
      </c>
      <c r="G30" s="103">
        <v>1</v>
      </c>
      <c r="H30" s="103">
        <v>1</v>
      </c>
      <c r="I30" s="103">
        <v>1</v>
      </c>
      <c r="J30" s="103">
        <f t="shared" si="7"/>
        <v>5</v>
      </c>
      <c r="K30" s="103">
        <f t="shared" si="6"/>
        <v>75</v>
      </c>
      <c r="L30" s="103" t="s">
        <v>15</v>
      </c>
      <c r="M30" s="103" t="s">
        <v>158</v>
      </c>
      <c r="N30" s="103" t="s">
        <v>473</v>
      </c>
      <c r="O30" s="103" t="s">
        <v>473</v>
      </c>
      <c r="P30" s="103" t="s">
        <v>473</v>
      </c>
      <c r="Q30" s="103" t="s">
        <v>473</v>
      </c>
      <c r="R30" s="113"/>
      <c r="S30" s="114" t="s">
        <v>480</v>
      </c>
      <c r="T30" s="435"/>
      <c r="U30" s="435"/>
      <c r="V30" s="435"/>
      <c r="W30" s="435"/>
      <c r="X30" s="435"/>
      <c r="Y30" s="435"/>
      <c r="Z30" s="435"/>
      <c r="AA30" s="435"/>
      <c r="AB30" s="435"/>
      <c r="AC30" s="435"/>
      <c r="AD30" s="435"/>
      <c r="AE30" s="435"/>
      <c r="AF30" s="435"/>
      <c r="AG30" s="435"/>
    </row>
    <row r="31" spans="1:33" s="443" customFormat="1" ht="73.5" customHeight="1" x14ac:dyDescent="0.25">
      <c r="A31" s="211" t="s">
        <v>25</v>
      </c>
      <c r="B31" s="172" t="s">
        <v>248</v>
      </c>
      <c r="C31" s="174" t="s">
        <v>481</v>
      </c>
      <c r="D31" s="101">
        <v>15</v>
      </c>
      <c r="E31" s="103">
        <v>1</v>
      </c>
      <c r="F31" s="103">
        <v>1</v>
      </c>
      <c r="G31" s="103">
        <v>1</v>
      </c>
      <c r="H31" s="103">
        <v>0</v>
      </c>
      <c r="I31" s="103">
        <v>1</v>
      </c>
      <c r="J31" s="103">
        <f t="shared" si="7"/>
        <v>4</v>
      </c>
      <c r="K31" s="103">
        <f t="shared" si="6"/>
        <v>60</v>
      </c>
      <c r="L31" s="103" t="s">
        <v>15</v>
      </c>
      <c r="M31" s="103" t="s">
        <v>158</v>
      </c>
      <c r="N31" s="103" t="s">
        <v>473</v>
      </c>
      <c r="O31" s="103" t="s">
        <v>473</v>
      </c>
      <c r="P31" s="103" t="s">
        <v>473</v>
      </c>
      <c r="Q31" s="103" t="s">
        <v>473</v>
      </c>
      <c r="R31" s="113"/>
      <c r="S31" s="105" t="s">
        <v>480</v>
      </c>
      <c r="T31" s="435"/>
      <c r="U31" s="435"/>
      <c r="V31" s="435"/>
      <c r="W31" s="435"/>
      <c r="X31" s="435"/>
      <c r="Y31" s="435"/>
      <c r="Z31" s="435"/>
      <c r="AA31" s="435"/>
      <c r="AB31" s="435"/>
      <c r="AC31" s="435"/>
      <c r="AD31" s="435"/>
      <c r="AE31" s="435"/>
      <c r="AF31" s="435"/>
      <c r="AG31" s="435"/>
    </row>
    <row r="32" spans="1:33" s="443" customFormat="1" ht="91.5" customHeight="1" x14ac:dyDescent="0.25">
      <c r="A32" s="211" t="s">
        <v>25</v>
      </c>
      <c r="B32" s="172" t="s">
        <v>250</v>
      </c>
      <c r="C32" s="174" t="s">
        <v>482</v>
      </c>
      <c r="D32" s="101">
        <v>15</v>
      </c>
      <c r="E32" s="103">
        <v>1</v>
      </c>
      <c r="F32" s="103">
        <v>1</v>
      </c>
      <c r="G32" s="103">
        <v>1</v>
      </c>
      <c r="H32" s="103">
        <v>1</v>
      </c>
      <c r="I32" s="103">
        <v>1</v>
      </c>
      <c r="J32" s="103">
        <f t="shared" si="7"/>
        <v>5</v>
      </c>
      <c r="K32" s="103">
        <f t="shared" si="6"/>
        <v>75</v>
      </c>
      <c r="L32" s="103" t="s">
        <v>15</v>
      </c>
      <c r="M32" s="103" t="s">
        <v>158</v>
      </c>
      <c r="N32" s="103" t="s">
        <v>473</v>
      </c>
      <c r="O32" s="103" t="s">
        <v>473</v>
      </c>
      <c r="P32" s="103" t="s">
        <v>473</v>
      </c>
      <c r="Q32" s="103" t="s">
        <v>473</v>
      </c>
      <c r="R32" s="113"/>
      <c r="S32" s="105" t="s">
        <v>480</v>
      </c>
      <c r="T32" s="435"/>
      <c r="U32" s="435"/>
      <c r="V32" s="435"/>
      <c r="W32" s="435"/>
      <c r="X32" s="435"/>
      <c r="Y32" s="435"/>
      <c r="Z32" s="435"/>
      <c r="AA32" s="435"/>
      <c r="AB32" s="435"/>
      <c r="AC32" s="435"/>
      <c r="AD32" s="435"/>
      <c r="AE32" s="435"/>
      <c r="AF32" s="435"/>
      <c r="AG32" s="435"/>
    </row>
    <row r="33" spans="1:33" s="443" customFormat="1" ht="173.25" customHeight="1" x14ac:dyDescent="0.25">
      <c r="A33" s="211" t="s">
        <v>25</v>
      </c>
      <c r="B33" s="172" t="s">
        <v>483</v>
      </c>
      <c r="C33" s="174" t="s">
        <v>1023</v>
      </c>
      <c r="D33" s="101">
        <v>20</v>
      </c>
      <c r="E33" s="103">
        <v>1</v>
      </c>
      <c r="F33" s="103">
        <v>1</v>
      </c>
      <c r="G33" s="103">
        <v>1</v>
      </c>
      <c r="H33" s="103">
        <v>1</v>
      </c>
      <c r="I33" s="103">
        <v>1</v>
      </c>
      <c r="J33" s="103">
        <f t="shared" si="7"/>
        <v>5</v>
      </c>
      <c r="K33" s="103">
        <f t="shared" si="6"/>
        <v>100</v>
      </c>
      <c r="L33" s="103" t="s">
        <v>22</v>
      </c>
      <c r="M33" s="103" t="s">
        <v>158</v>
      </c>
      <c r="N33" s="103" t="s">
        <v>473</v>
      </c>
      <c r="O33" s="103" t="s">
        <v>473</v>
      </c>
      <c r="P33" s="103" t="s">
        <v>473</v>
      </c>
      <c r="Q33" s="103" t="s">
        <v>473</v>
      </c>
      <c r="R33" s="113"/>
      <c r="S33" s="105" t="s">
        <v>484</v>
      </c>
      <c r="T33" s="435"/>
      <c r="U33" s="435"/>
      <c r="V33" s="435"/>
      <c r="W33" s="435"/>
      <c r="X33" s="435"/>
      <c r="Y33" s="435"/>
      <c r="Z33" s="435"/>
      <c r="AA33" s="435"/>
      <c r="AB33" s="435"/>
      <c r="AC33" s="435"/>
      <c r="AD33" s="435"/>
      <c r="AE33" s="435"/>
      <c r="AF33" s="435"/>
      <c r="AG33" s="435"/>
    </row>
    <row r="34" spans="1:33" s="443" customFormat="1" ht="81.75" customHeight="1" x14ac:dyDescent="0.25">
      <c r="A34" s="211" t="s">
        <v>25</v>
      </c>
      <c r="B34" s="172" t="s">
        <v>254</v>
      </c>
      <c r="C34" s="174" t="s">
        <v>485</v>
      </c>
      <c r="D34" s="101">
        <v>20</v>
      </c>
      <c r="E34" s="103">
        <v>1</v>
      </c>
      <c r="F34" s="103">
        <v>1</v>
      </c>
      <c r="G34" s="103">
        <v>1</v>
      </c>
      <c r="H34" s="103">
        <v>1</v>
      </c>
      <c r="I34" s="103">
        <v>1</v>
      </c>
      <c r="J34" s="103">
        <f t="shared" si="7"/>
        <v>5</v>
      </c>
      <c r="K34" s="103">
        <f t="shared" si="6"/>
        <v>100</v>
      </c>
      <c r="L34" s="103" t="s">
        <v>22</v>
      </c>
      <c r="M34" s="103" t="s">
        <v>158</v>
      </c>
      <c r="N34" s="103" t="s">
        <v>473</v>
      </c>
      <c r="O34" s="103" t="s">
        <v>473</v>
      </c>
      <c r="P34" s="103" t="s">
        <v>473</v>
      </c>
      <c r="Q34" s="103" t="s">
        <v>473</v>
      </c>
      <c r="R34" s="113"/>
      <c r="S34" s="107"/>
      <c r="T34" s="435"/>
      <c r="U34" s="435"/>
      <c r="V34" s="435"/>
      <c r="W34" s="435"/>
      <c r="X34" s="435"/>
      <c r="Y34" s="435"/>
      <c r="Z34" s="435"/>
      <c r="AA34" s="435"/>
      <c r="AB34" s="435"/>
      <c r="AC34" s="435"/>
      <c r="AD34" s="435"/>
      <c r="AE34" s="435"/>
      <c r="AF34" s="435"/>
      <c r="AG34" s="435"/>
    </row>
    <row r="35" spans="1:33" s="443" customFormat="1" ht="93.75" customHeight="1" thickBot="1" x14ac:dyDescent="0.3">
      <c r="A35" s="215" t="s">
        <v>25</v>
      </c>
      <c r="B35" s="185" t="s">
        <v>256</v>
      </c>
      <c r="C35" s="190" t="s">
        <v>1025</v>
      </c>
      <c r="D35" s="186">
        <v>15</v>
      </c>
      <c r="E35" s="187">
        <v>1</v>
      </c>
      <c r="F35" s="187">
        <v>1</v>
      </c>
      <c r="G35" s="187">
        <v>1</v>
      </c>
      <c r="H35" s="187">
        <v>1</v>
      </c>
      <c r="I35" s="187">
        <v>1</v>
      </c>
      <c r="J35" s="187">
        <f t="shared" si="7"/>
        <v>5</v>
      </c>
      <c r="K35" s="187">
        <f t="shared" si="6"/>
        <v>75</v>
      </c>
      <c r="L35" s="187" t="s">
        <v>15</v>
      </c>
      <c r="M35" s="187" t="s">
        <v>158</v>
      </c>
      <c r="N35" s="187" t="s">
        <v>473</v>
      </c>
      <c r="O35" s="187" t="s">
        <v>473</v>
      </c>
      <c r="P35" s="187" t="s">
        <v>473</v>
      </c>
      <c r="Q35" s="187" t="s">
        <v>473</v>
      </c>
      <c r="R35" s="189"/>
      <c r="S35" s="121"/>
      <c r="T35" s="435"/>
      <c r="U35" s="435"/>
      <c r="V35" s="435"/>
      <c r="W35" s="435"/>
      <c r="X35" s="435"/>
      <c r="Y35" s="435"/>
      <c r="Z35" s="435"/>
      <c r="AA35" s="435"/>
      <c r="AB35" s="435"/>
      <c r="AC35" s="435"/>
      <c r="AD35" s="435"/>
      <c r="AE35" s="435"/>
      <c r="AF35" s="435"/>
      <c r="AG35" s="435"/>
    </row>
    <row r="36" spans="1:33" s="443" customFormat="1" ht="75" customHeight="1" x14ac:dyDescent="0.25">
      <c r="A36" s="208" t="s">
        <v>118</v>
      </c>
      <c r="B36" s="175" t="s">
        <v>261</v>
      </c>
      <c r="C36" s="197" t="s">
        <v>262</v>
      </c>
      <c r="D36" s="182">
        <v>10</v>
      </c>
      <c r="E36" s="196">
        <v>1</v>
      </c>
      <c r="F36" s="179">
        <v>1</v>
      </c>
      <c r="G36" s="179">
        <v>0</v>
      </c>
      <c r="H36" s="179">
        <v>1</v>
      </c>
      <c r="I36" s="179">
        <v>1</v>
      </c>
      <c r="J36" s="179">
        <f t="shared" si="7"/>
        <v>4</v>
      </c>
      <c r="K36" s="179">
        <f t="shared" si="6"/>
        <v>40</v>
      </c>
      <c r="L36" s="179" t="s">
        <v>21</v>
      </c>
      <c r="M36" s="179" t="s">
        <v>158</v>
      </c>
      <c r="N36" s="179" t="s">
        <v>473</v>
      </c>
      <c r="O36" s="179" t="s">
        <v>473</v>
      </c>
      <c r="P36" s="179" t="s">
        <v>473</v>
      </c>
      <c r="Q36" s="179" t="s">
        <v>473</v>
      </c>
      <c r="R36" s="184"/>
      <c r="S36" s="120"/>
      <c r="T36" s="435"/>
      <c r="U36" s="435"/>
      <c r="V36" s="435"/>
      <c r="W36" s="435"/>
      <c r="X36" s="435"/>
      <c r="Y36" s="435"/>
      <c r="Z36" s="435"/>
      <c r="AA36" s="435"/>
      <c r="AB36" s="435"/>
      <c r="AC36" s="435"/>
      <c r="AD36" s="435"/>
      <c r="AE36" s="435"/>
      <c r="AF36" s="435"/>
      <c r="AG36" s="435"/>
    </row>
    <row r="37" spans="1:33" s="443" customFormat="1" ht="81" customHeight="1" x14ac:dyDescent="0.25">
      <c r="A37" s="211" t="s">
        <v>118</v>
      </c>
      <c r="B37" s="172" t="s">
        <v>264</v>
      </c>
      <c r="C37" s="176" t="s">
        <v>1016</v>
      </c>
      <c r="D37" s="101">
        <v>10</v>
      </c>
      <c r="E37" s="95">
        <v>1</v>
      </c>
      <c r="F37" s="103">
        <v>1</v>
      </c>
      <c r="G37" s="103">
        <v>0</v>
      </c>
      <c r="H37" s="103">
        <v>1</v>
      </c>
      <c r="I37" s="103">
        <v>1</v>
      </c>
      <c r="J37" s="103">
        <f t="shared" si="7"/>
        <v>4</v>
      </c>
      <c r="K37" s="103">
        <f t="shared" si="6"/>
        <v>40</v>
      </c>
      <c r="L37" s="103" t="s">
        <v>21</v>
      </c>
      <c r="M37" s="103" t="s">
        <v>158</v>
      </c>
      <c r="N37" s="103" t="s">
        <v>473</v>
      </c>
      <c r="O37" s="103" t="s">
        <v>473</v>
      </c>
      <c r="P37" s="103" t="s">
        <v>473</v>
      </c>
      <c r="Q37" s="103" t="s">
        <v>473</v>
      </c>
      <c r="R37" s="113"/>
      <c r="S37" s="107"/>
      <c r="T37" s="435"/>
      <c r="U37" s="435"/>
      <c r="V37" s="435"/>
      <c r="W37" s="435"/>
      <c r="X37" s="435"/>
      <c r="Y37" s="435"/>
      <c r="Z37" s="435"/>
      <c r="AA37" s="435"/>
      <c r="AB37" s="435"/>
      <c r="AC37" s="435"/>
      <c r="AD37" s="435"/>
      <c r="AE37" s="435"/>
      <c r="AF37" s="435"/>
      <c r="AG37" s="435"/>
    </row>
    <row r="38" spans="1:33" s="443" customFormat="1" ht="78.75" customHeight="1" x14ac:dyDescent="0.25">
      <c r="A38" s="211" t="s">
        <v>118</v>
      </c>
      <c r="B38" s="172" t="s">
        <v>486</v>
      </c>
      <c r="C38" s="176" t="s">
        <v>266</v>
      </c>
      <c r="D38" s="101">
        <v>15</v>
      </c>
      <c r="E38" s="95">
        <v>1</v>
      </c>
      <c r="F38" s="103">
        <v>1</v>
      </c>
      <c r="G38" s="103">
        <v>0</v>
      </c>
      <c r="H38" s="103">
        <v>1</v>
      </c>
      <c r="I38" s="103">
        <v>1</v>
      </c>
      <c r="J38" s="103">
        <f t="shared" si="7"/>
        <v>4</v>
      </c>
      <c r="K38" s="103">
        <f t="shared" si="6"/>
        <v>60</v>
      </c>
      <c r="L38" s="103" t="s">
        <v>15</v>
      </c>
      <c r="M38" s="103" t="s">
        <v>158</v>
      </c>
      <c r="N38" s="103" t="s">
        <v>473</v>
      </c>
      <c r="O38" s="103" t="s">
        <v>473</v>
      </c>
      <c r="P38" s="103" t="s">
        <v>473</v>
      </c>
      <c r="Q38" s="103" t="s">
        <v>473</v>
      </c>
      <c r="R38" s="113"/>
      <c r="S38" s="107"/>
      <c r="T38" s="435"/>
      <c r="U38" s="435"/>
      <c r="V38" s="435"/>
      <c r="W38" s="435"/>
      <c r="X38" s="435"/>
      <c r="Y38" s="435"/>
      <c r="Z38" s="435"/>
      <c r="AA38" s="435"/>
      <c r="AB38" s="435"/>
      <c r="AC38" s="435"/>
      <c r="AD38" s="435"/>
      <c r="AE38" s="435"/>
      <c r="AF38" s="435"/>
      <c r="AG38" s="435"/>
    </row>
    <row r="39" spans="1:33" s="443" customFormat="1" ht="125.25" customHeight="1" x14ac:dyDescent="0.25">
      <c r="A39" s="211" t="s">
        <v>118</v>
      </c>
      <c r="B39" s="168" t="s">
        <v>267</v>
      </c>
      <c r="C39" s="176" t="s">
        <v>270</v>
      </c>
      <c r="D39" s="101">
        <v>5</v>
      </c>
      <c r="E39" s="95">
        <v>1</v>
      </c>
      <c r="F39" s="103">
        <v>1</v>
      </c>
      <c r="G39" s="103">
        <v>0</v>
      </c>
      <c r="H39" s="103">
        <v>1</v>
      </c>
      <c r="I39" s="103">
        <v>1</v>
      </c>
      <c r="J39" s="103">
        <f t="shared" si="7"/>
        <v>4</v>
      </c>
      <c r="K39" s="103">
        <f t="shared" si="6"/>
        <v>20</v>
      </c>
      <c r="L39" s="103" t="s">
        <v>159</v>
      </c>
      <c r="M39" s="103" t="s">
        <v>158</v>
      </c>
      <c r="N39" s="112"/>
      <c r="O39" s="112"/>
      <c r="P39" s="112"/>
      <c r="Q39" s="112"/>
      <c r="R39" s="113"/>
      <c r="S39" s="107"/>
      <c r="T39" s="435"/>
      <c r="U39" s="435"/>
      <c r="V39" s="435"/>
      <c r="W39" s="435"/>
      <c r="X39" s="435"/>
      <c r="Y39" s="435"/>
      <c r="Z39" s="435"/>
      <c r="AA39" s="435"/>
      <c r="AB39" s="435"/>
      <c r="AC39" s="435"/>
      <c r="AD39" s="435"/>
      <c r="AE39" s="435"/>
      <c r="AF39" s="435"/>
      <c r="AG39" s="435"/>
    </row>
    <row r="40" spans="1:33" s="443" customFormat="1" ht="90" customHeight="1" x14ac:dyDescent="0.25">
      <c r="A40" s="255" t="s">
        <v>118</v>
      </c>
      <c r="B40" s="226" t="s">
        <v>271</v>
      </c>
      <c r="C40" s="236" t="s">
        <v>272</v>
      </c>
      <c r="D40" s="147">
        <v>15</v>
      </c>
      <c r="E40" s="237">
        <v>1</v>
      </c>
      <c r="F40" s="143">
        <v>1</v>
      </c>
      <c r="G40" s="143">
        <v>0</v>
      </c>
      <c r="H40" s="143">
        <v>1</v>
      </c>
      <c r="I40" s="143">
        <v>1</v>
      </c>
      <c r="J40" s="143">
        <f t="shared" si="7"/>
        <v>4</v>
      </c>
      <c r="K40" s="143">
        <f t="shared" si="6"/>
        <v>60</v>
      </c>
      <c r="L40" s="143" t="s">
        <v>15</v>
      </c>
      <c r="M40" s="143" t="s">
        <v>158</v>
      </c>
      <c r="N40" s="143" t="s">
        <v>473</v>
      </c>
      <c r="O40" s="143" t="s">
        <v>473</v>
      </c>
      <c r="P40" s="143" t="s">
        <v>473</v>
      </c>
      <c r="Q40" s="143" t="s">
        <v>473</v>
      </c>
      <c r="R40" s="145"/>
      <c r="S40" s="118"/>
      <c r="T40" s="435"/>
      <c r="U40" s="435"/>
      <c r="V40" s="435"/>
      <c r="W40" s="435"/>
      <c r="X40" s="435"/>
      <c r="Y40" s="435"/>
      <c r="Z40" s="435"/>
      <c r="AA40" s="435"/>
      <c r="AB40" s="435"/>
      <c r="AC40" s="435"/>
      <c r="AD40" s="435"/>
      <c r="AE40" s="435"/>
      <c r="AF40" s="435"/>
      <c r="AG40" s="435"/>
    </row>
    <row r="41" spans="1:33" s="443" customFormat="1" ht="162" customHeight="1" x14ac:dyDescent="0.25">
      <c r="A41" s="252" t="s">
        <v>118</v>
      </c>
      <c r="B41" s="231" t="s">
        <v>1059</v>
      </c>
      <c r="C41" s="176" t="s">
        <v>1060</v>
      </c>
      <c r="D41" s="101">
        <v>15</v>
      </c>
      <c r="E41" s="95">
        <v>1</v>
      </c>
      <c r="F41" s="103">
        <v>1</v>
      </c>
      <c r="G41" s="103">
        <v>1</v>
      </c>
      <c r="H41" s="103">
        <v>1</v>
      </c>
      <c r="I41" s="103">
        <v>1</v>
      </c>
      <c r="J41" s="103">
        <f t="shared" si="7"/>
        <v>5</v>
      </c>
      <c r="K41" s="103">
        <f t="shared" si="6"/>
        <v>75</v>
      </c>
      <c r="L41" s="103" t="s">
        <v>15</v>
      </c>
      <c r="M41" s="230" t="s">
        <v>1050</v>
      </c>
      <c r="N41" s="103" t="s">
        <v>473</v>
      </c>
      <c r="O41" s="103" t="s">
        <v>473</v>
      </c>
      <c r="P41" s="103"/>
      <c r="Q41" s="103"/>
      <c r="R41" s="112"/>
      <c r="S41" s="77" t="s">
        <v>1051</v>
      </c>
      <c r="T41" s="435"/>
      <c r="U41" s="435"/>
      <c r="V41" s="435"/>
      <c r="W41" s="435"/>
      <c r="X41" s="435"/>
      <c r="Y41" s="435"/>
      <c r="Z41" s="435"/>
      <c r="AA41" s="435"/>
      <c r="AB41" s="435"/>
      <c r="AC41" s="435"/>
      <c r="AD41" s="435"/>
      <c r="AE41" s="435"/>
      <c r="AF41" s="435"/>
      <c r="AG41" s="435"/>
    </row>
    <row r="42" spans="1:33" s="443" customFormat="1" ht="138" customHeight="1" x14ac:dyDescent="0.25">
      <c r="A42" s="252" t="s">
        <v>118</v>
      </c>
      <c r="B42" s="168" t="s">
        <v>1056</v>
      </c>
      <c r="C42" s="176" t="s">
        <v>1058</v>
      </c>
      <c r="D42" s="101">
        <v>15</v>
      </c>
      <c r="E42" s="95">
        <v>1</v>
      </c>
      <c r="F42" s="103">
        <v>1</v>
      </c>
      <c r="G42" s="103">
        <v>1</v>
      </c>
      <c r="H42" s="103">
        <v>1</v>
      </c>
      <c r="I42" s="103">
        <v>1</v>
      </c>
      <c r="J42" s="103">
        <f t="shared" si="7"/>
        <v>5</v>
      </c>
      <c r="K42" s="103">
        <f t="shared" si="6"/>
        <v>75</v>
      </c>
      <c r="L42" s="103" t="s">
        <v>15</v>
      </c>
      <c r="M42" s="230" t="s">
        <v>1050</v>
      </c>
      <c r="N42" s="103"/>
      <c r="O42" s="103"/>
      <c r="P42" s="103"/>
      <c r="Q42" s="103"/>
      <c r="R42" s="112"/>
      <c r="S42" s="77" t="s">
        <v>1052</v>
      </c>
      <c r="T42" s="435"/>
      <c r="U42" s="435"/>
      <c r="V42" s="435"/>
      <c r="W42" s="435"/>
      <c r="X42" s="435"/>
      <c r="Y42" s="435"/>
      <c r="Z42" s="435"/>
      <c r="AA42" s="435"/>
      <c r="AB42" s="435"/>
      <c r="AC42" s="435"/>
      <c r="AD42" s="435"/>
      <c r="AE42" s="435"/>
      <c r="AF42" s="435"/>
      <c r="AG42" s="435"/>
    </row>
    <row r="43" spans="1:33" s="443" customFormat="1" ht="109.5" customHeight="1" thickBot="1" x14ac:dyDescent="0.3">
      <c r="A43" s="252" t="s">
        <v>118</v>
      </c>
      <c r="B43" s="231" t="s">
        <v>1057</v>
      </c>
      <c r="C43" s="176" t="s">
        <v>1054</v>
      </c>
      <c r="D43" s="232">
        <v>10</v>
      </c>
      <c r="E43" s="233">
        <v>1</v>
      </c>
      <c r="F43" s="234">
        <v>1</v>
      </c>
      <c r="G43" s="234">
        <v>1</v>
      </c>
      <c r="H43" s="234">
        <v>1</v>
      </c>
      <c r="I43" s="234">
        <v>1</v>
      </c>
      <c r="J43" s="234">
        <f t="shared" si="7"/>
        <v>5</v>
      </c>
      <c r="K43" s="234">
        <f t="shared" si="6"/>
        <v>50</v>
      </c>
      <c r="L43" s="234" t="s">
        <v>21</v>
      </c>
      <c r="M43" s="230" t="s">
        <v>1050</v>
      </c>
      <c r="N43" s="234"/>
      <c r="O43" s="234"/>
      <c r="P43" s="234"/>
      <c r="Q43" s="234"/>
      <c r="R43" s="235"/>
      <c r="S43" s="77" t="s">
        <v>1051</v>
      </c>
      <c r="T43" s="435"/>
      <c r="U43" s="435"/>
      <c r="V43" s="435"/>
      <c r="W43" s="435"/>
      <c r="X43" s="435"/>
      <c r="Y43" s="435"/>
      <c r="Z43" s="435"/>
      <c r="AA43" s="435"/>
      <c r="AB43" s="435"/>
      <c r="AC43" s="435"/>
      <c r="AD43" s="435"/>
      <c r="AE43" s="435"/>
      <c r="AF43" s="435"/>
      <c r="AG43" s="435"/>
    </row>
    <row r="44" spans="1:33" s="443" customFormat="1" ht="114" customHeight="1" x14ac:dyDescent="0.25">
      <c r="A44" s="208" t="s">
        <v>111</v>
      </c>
      <c r="B44" s="170" t="s">
        <v>274</v>
      </c>
      <c r="C44" s="197" t="s">
        <v>487</v>
      </c>
      <c r="D44" s="182">
        <v>20</v>
      </c>
      <c r="E44" s="179">
        <v>0</v>
      </c>
      <c r="F44" s="179">
        <v>1</v>
      </c>
      <c r="G44" s="179">
        <v>1</v>
      </c>
      <c r="H44" s="179">
        <v>1</v>
      </c>
      <c r="I44" s="179">
        <v>1</v>
      </c>
      <c r="J44" s="179">
        <f t="shared" si="7"/>
        <v>4</v>
      </c>
      <c r="K44" s="179">
        <f t="shared" si="6"/>
        <v>80</v>
      </c>
      <c r="L44" s="179" t="s">
        <v>22</v>
      </c>
      <c r="M44" s="179" t="s">
        <v>158</v>
      </c>
      <c r="N44" s="183"/>
      <c r="O44" s="183"/>
      <c r="P44" s="183"/>
      <c r="Q44" s="183"/>
      <c r="R44" s="184"/>
      <c r="S44" s="120"/>
      <c r="T44" s="435"/>
      <c r="U44" s="435"/>
      <c r="V44" s="435"/>
      <c r="W44" s="435"/>
      <c r="X44" s="435"/>
      <c r="Y44" s="435"/>
      <c r="Z44" s="435"/>
      <c r="AA44" s="435"/>
      <c r="AB44" s="435"/>
      <c r="AC44" s="435"/>
      <c r="AD44" s="435"/>
      <c r="AE44" s="435"/>
      <c r="AF44" s="435"/>
      <c r="AG44" s="435"/>
    </row>
    <row r="45" spans="1:33" s="443" customFormat="1" ht="146.25" customHeight="1" x14ac:dyDescent="0.25">
      <c r="A45" s="211" t="s">
        <v>111</v>
      </c>
      <c r="B45" s="168" t="s">
        <v>276</v>
      </c>
      <c r="C45" s="176" t="s">
        <v>278</v>
      </c>
      <c r="D45" s="101">
        <v>15</v>
      </c>
      <c r="E45" s="103">
        <v>0</v>
      </c>
      <c r="F45" s="103">
        <v>1</v>
      </c>
      <c r="G45" s="103">
        <v>1</v>
      </c>
      <c r="H45" s="103">
        <v>1</v>
      </c>
      <c r="I45" s="103">
        <v>1</v>
      </c>
      <c r="J45" s="103">
        <f t="shared" si="7"/>
        <v>4</v>
      </c>
      <c r="K45" s="103">
        <f t="shared" si="6"/>
        <v>60</v>
      </c>
      <c r="L45" s="103" t="s">
        <v>15</v>
      </c>
      <c r="M45" s="103" t="s">
        <v>158</v>
      </c>
      <c r="N45" s="112"/>
      <c r="O45" s="112"/>
      <c r="P45" s="112"/>
      <c r="Q45" s="112"/>
      <c r="R45" s="113"/>
      <c r="S45" s="107"/>
      <c r="T45" s="435"/>
      <c r="U45" s="435"/>
      <c r="V45" s="435"/>
      <c r="W45" s="435"/>
      <c r="X45" s="435"/>
      <c r="Y45" s="435"/>
      <c r="Z45" s="435"/>
      <c r="AA45" s="435"/>
      <c r="AB45" s="435"/>
      <c r="AC45" s="435"/>
      <c r="AD45" s="435"/>
      <c r="AE45" s="435"/>
      <c r="AF45" s="435"/>
      <c r="AG45" s="435"/>
    </row>
    <row r="46" spans="1:33" s="443" customFormat="1" ht="169.5" customHeight="1" x14ac:dyDescent="0.25">
      <c r="A46" s="211" t="s">
        <v>111</v>
      </c>
      <c r="B46" s="168" t="s">
        <v>1017</v>
      </c>
      <c r="C46" s="176" t="s">
        <v>1018</v>
      </c>
      <c r="D46" s="101">
        <v>15</v>
      </c>
      <c r="E46" s="103">
        <v>1</v>
      </c>
      <c r="F46" s="103">
        <v>1</v>
      </c>
      <c r="G46" s="103">
        <v>1</v>
      </c>
      <c r="H46" s="103">
        <v>1</v>
      </c>
      <c r="I46" s="103">
        <v>1</v>
      </c>
      <c r="J46" s="103">
        <f t="shared" si="7"/>
        <v>5</v>
      </c>
      <c r="K46" s="103">
        <f t="shared" si="6"/>
        <v>75</v>
      </c>
      <c r="L46" s="103" t="s">
        <v>15</v>
      </c>
      <c r="M46" s="103" t="s">
        <v>158</v>
      </c>
      <c r="N46" s="112"/>
      <c r="O46" s="112"/>
      <c r="P46" s="112"/>
      <c r="Q46" s="112"/>
      <c r="R46" s="113"/>
      <c r="S46" s="107"/>
      <c r="T46" s="435"/>
      <c r="U46" s="435"/>
      <c r="V46" s="435"/>
      <c r="W46" s="435"/>
      <c r="X46" s="435"/>
      <c r="Y46" s="435"/>
      <c r="Z46" s="435"/>
      <c r="AA46" s="435"/>
      <c r="AB46" s="435"/>
      <c r="AC46" s="435"/>
      <c r="AD46" s="435"/>
      <c r="AE46" s="435"/>
      <c r="AF46" s="435"/>
      <c r="AG46" s="435"/>
    </row>
    <row r="47" spans="1:33" s="443" customFormat="1" ht="148.5" customHeight="1" x14ac:dyDescent="0.25">
      <c r="A47" s="211" t="s">
        <v>111</v>
      </c>
      <c r="B47" s="168" t="s">
        <v>280</v>
      </c>
      <c r="C47" s="176" t="s">
        <v>1019</v>
      </c>
      <c r="D47" s="101">
        <v>10</v>
      </c>
      <c r="E47" s="103">
        <v>1</v>
      </c>
      <c r="F47" s="103">
        <v>1</v>
      </c>
      <c r="G47" s="103">
        <v>0</v>
      </c>
      <c r="H47" s="103">
        <v>1</v>
      </c>
      <c r="I47" s="103">
        <v>1</v>
      </c>
      <c r="J47" s="103">
        <f t="shared" si="7"/>
        <v>4</v>
      </c>
      <c r="K47" s="103">
        <f t="shared" si="6"/>
        <v>40</v>
      </c>
      <c r="L47" s="103" t="s">
        <v>21</v>
      </c>
      <c r="M47" s="103" t="s">
        <v>158</v>
      </c>
      <c r="N47" s="112"/>
      <c r="O47" s="112"/>
      <c r="P47" s="112"/>
      <c r="Q47" s="112"/>
      <c r="R47" s="113"/>
      <c r="S47" s="107"/>
      <c r="T47" s="435"/>
      <c r="U47" s="435"/>
      <c r="V47" s="435"/>
      <c r="W47" s="435"/>
      <c r="X47" s="435"/>
      <c r="Y47" s="435"/>
      <c r="Z47" s="435"/>
      <c r="AA47" s="435"/>
      <c r="AB47" s="435"/>
      <c r="AC47" s="435"/>
      <c r="AD47" s="435"/>
      <c r="AE47" s="435"/>
      <c r="AF47" s="435"/>
      <c r="AG47" s="435"/>
    </row>
    <row r="48" spans="1:33" s="443" customFormat="1" ht="239.25" customHeight="1" x14ac:dyDescent="0.25">
      <c r="A48" s="211" t="s">
        <v>111</v>
      </c>
      <c r="B48" s="168" t="s">
        <v>283</v>
      </c>
      <c r="C48" s="176" t="s">
        <v>1020</v>
      </c>
      <c r="D48" s="101">
        <v>10</v>
      </c>
      <c r="E48" s="103">
        <v>1</v>
      </c>
      <c r="F48" s="103">
        <v>1</v>
      </c>
      <c r="G48" s="103">
        <v>0</v>
      </c>
      <c r="H48" s="103">
        <v>1</v>
      </c>
      <c r="I48" s="103">
        <v>1</v>
      </c>
      <c r="J48" s="103">
        <f t="shared" si="7"/>
        <v>4</v>
      </c>
      <c r="K48" s="103">
        <f t="shared" si="6"/>
        <v>40</v>
      </c>
      <c r="L48" s="103" t="s">
        <v>21</v>
      </c>
      <c r="M48" s="103" t="s">
        <v>158</v>
      </c>
      <c r="N48" s="112"/>
      <c r="O48" s="112"/>
      <c r="P48" s="112"/>
      <c r="Q48" s="112"/>
      <c r="R48" s="113"/>
      <c r="S48" s="107"/>
      <c r="T48" s="435"/>
      <c r="U48" s="435"/>
      <c r="V48" s="435"/>
      <c r="W48" s="435"/>
      <c r="X48" s="435"/>
      <c r="Y48" s="435"/>
      <c r="Z48" s="435"/>
      <c r="AA48" s="435"/>
      <c r="AB48" s="435"/>
      <c r="AC48" s="435"/>
      <c r="AD48" s="435"/>
      <c r="AE48" s="435"/>
      <c r="AF48" s="435"/>
      <c r="AG48" s="435"/>
    </row>
    <row r="49" spans="1:33" s="443" customFormat="1" ht="174.75" customHeight="1" x14ac:dyDescent="0.25">
      <c r="A49" s="211" t="s">
        <v>111</v>
      </c>
      <c r="B49" s="168" t="s">
        <v>285</v>
      </c>
      <c r="C49" s="176" t="s">
        <v>286</v>
      </c>
      <c r="D49" s="101">
        <v>15</v>
      </c>
      <c r="E49" s="103">
        <v>1</v>
      </c>
      <c r="F49" s="103">
        <v>1</v>
      </c>
      <c r="G49" s="103">
        <v>1</v>
      </c>
      <c r="H49" s="103">
        <v>1</v>
      </c>
      <c r="I49" s="103">
        <v>1</v>
      </c>
      <c r="J49" s="103">
        <f t="shared" si="7"/>
        <v>5</v>
      </c>
      <c r="K49" s="103">
        <f t="shared" si="6"/>
        <v>75</v>
      </c>
      <c r="L49" s="103" t="s">
        <v>15</v>
      </c>
      <c r="M49" s="103" t="s">
        <v>158</v>
      </c>
      <c r="N49" s="112"/>
      <c r="O49" s="112"/>
      <c r="P49" s="112"/>
      <c r="Q49" s="112"/>
      <c r="R49" s="113"/>
      <c r="S49" s="107"/>
      <c r="T49" s="435"/>
      <c r="U49" s="435"/>
      <c r="V49" s="435"/>
      <c r="W49" s="435"/>
      <c r="X49" s="435"/>
      <c r="Y49" s="435"/>
      <c r="Z49" s="435"/>
      <c r="AA49" s="435"/>
      <c r="AB49" s="435"/>
      <c r="AC49" s="435"/>
      <c r="AD49" s="435"/>
      <c r="AE49" s="435"/>
      <c r="AF49" s="435"/>
      <c r="AG49" s="435"/>
    </row>
    <row r="50" spans="1:33" s="443" customFormat="1" ht="189.75" customHeight="1" x14ac:dyDescent="0.25">
      <c r="A50" s="211" t="s">
        <v>111</v>
      </c>
      <c r="B50" s="168" t="s">
        <v>287</v>
      </c>
      <c r="C50" s="176" t="s">
        <v>1031</v>
      </c>
      <c r="D50" s="101">
        <v>10</v>
      </c>
      <c r="E50" s="103">
        <v>1</v>
      </c>
      <c r="F50" s="103">
        <v>1</v>
      </c>
      <c r="G50" s="103">
        <v>0</v>
      </c>
      <c r="H50" s="103">
        <v>1</v>
      </c>
      <c r="I50" s="109">
        <v>1</v>
      </c>
      <c r="J50" s="109">
        <f t="shared" si="7"/>
        <v>4</v>
      </c>
      <c r="K50" s="109">
        <f t="shared" si="6"/>
        <v>40</v>
      </c>
      <c r="L50" s="103" t="s">
        <v>21</v>
      </c>
      <c r="M50" s="103" t="s">
        <v>158</v>
      </c>
      <c r="N50" s="112"/>
      <c r="O50" s="112"/>
      <c r="P50" s="112"/>
      <c r="Q50" s="112"/>
      <c r="R50" s="113"/>
      <c r="S50" s="107"/>
      <c r="T50" s="435"/>
      <c r="U50" s="435"/>
      <c r="V50" s="435"/>
      <c r="W50" s="435"/>
      <c r="X50" s="435"/>
      <c r="Y50" s="435"/>
      <c r="Z50" s="435"/>
      <c r="AA50" s="435"/>
      <c r="AB50" s="435"/>
      <c r="AC50" s="435"/>
      <c r="AD50" s="435"/>
      <c r="AE50" s="435"/>
      <c r="AF50" s="435"/>
      <c r="AG50" s="435"/>
    </row>
    <row r="51" spans="1:33" s="443" customFormat="1" ht="213" customHeight="1" x14ac:dyDescent="0.25">
      <c r="A51" s="211" t="s">
        <v>111</v>
      </c>
      <c r="B51" s="168" t="s">
        <v>288</v>
      </c>
      <c r="C51" s="176" t="s">
        <v>1032</v>
      </c>
      <c r="D51" s="101">
        <v>10</v>
      </c>
      <c r="E51" s="103">
        <v>1</v>
      </c>
      <c r="F51" s="103">
        <v>1</v>
      </c>
      <c r="G51" s="103">
        <v>0</v>
      </c>
      <c r="H51" s="103">
        <v>1</v>
      </c>
      <c r="I51" s="103">
        <v>1</v>
      </c>
      <c r="J51" s="103">
        <f t="shared" si="7"/>
        <v>4</v>
      </c>
      <c r="K51" s="103">
        <f t="shared" si="6"/>
        <v>40</v>
      </c>
      <c r="L51" s="103" t="s">
        <v>21</v>
      </c>
      <c r="M51" s="103" t="s">
        <v>489</v>
      </c>
      <c r="N51" s="112"/>
      <c r="O51" s="112"/>
      <c r="P51" s="112"/>
      <c r="Q51" s="112"/>
      <c r="R51" s="113"/>
      <c r="S51" s="105" t="s">
        <v>1021</v>
      </c>
      <c r="T51" s="435"/>
      <c r="U51" s="435"/>
      <c r="V51" s="435"/>
      <c r="W51" s="435"/>
      <c r="X51" s="435"/>
      <c r="Y51" s="435"/>
      <c r="Z51" s="435"/>
      <c r="AA51" s="435"/>
      <c r="AB51" s="435"/>
      <c r="AC51" s="435"/>
      <c r="AD51" s="435"/>
      <c r="AE51" s="435"/>
      <c r="AF51" s="435"/>
      <c r="AG51" s="435"/>
    </row>
    <row r="52" spans="1:33" s="443" customFormat="1" ht="88.5" customHeight="1" x14ac:dyDescent="0.25">
      <c r="A52" s="211" t="s">
        <v>113</v>
      </c>
      <c r="B52" s="168" t="s">
        <v>290</v>
      </c>
      <c r="C52" s="176" t="s">
        <v>291</v>
      </c>
      <c r="D52" s="101">
        <v>5</v>
      </c>
      <c r="E52" s="103">
        <v>0</v>
      </c>
      <c r="F52" s="103">
        <v>0</v>
      </c>
      <c r="G52" s="103">
        <v>0</v>
      </c>
      <c r="H52" s="103">
        <v>1</v>
      </c>
      <c r="I52" s="103">
        <v>0</v>
      </c>
      <c r="J52" s="103">
        <f t="shared" si="7"/>
        <v>1</v>
      </c>
      <c r="K52" s="103">
        <f t="shared" si="6"/>
        <v>5</v>
      </c>
      <c r="L52" s="103" t="s">
        <v>159</v>
      </c>
      <c r="M52" s="103" t="s">
        <v>158</v>
      </c>
      <c r="N52" s="112"/>
      <c r="O52" s="112"/>
      <c r="P52" s="112"/>
      <c r="Q52" s="112"/>
      <c r="R52" s="113"/>
      <c r="S52" s="107"/>
      <c r="T52" s="435"/>
      <c r="U52" s="435"/>
      <c r="V52" s="435"/>
      <c r="W52" s="435"/>
      <c r="X52" s="435"/>
      <c r="Y52" s="435"/>
      <c r="Z52" s="435"/>
      <c r="AA52" s="435"/>
      <c r="AB52" s="435"/>
      <c r="AC52" s="435"/>
      <c r="AD52" s="435"/>
      <c r="AE52" s="435"/>
      <c r="AF52" s="435"/>
      <c r="AG52" s="435"/>
    </row>
    <row r="53" spans="1:33" s="443" customFormat="1" ht="65.25" customHeight="1" x14ac:dyDescent="0.25">
      <c r="A53" s="211" t="s">
        <v>111</v>
      </c>
      <c r="B53" s="168" t="s">
        <v>293</v>
      </c>
      <c r="C53" s="176" t="s">
        <v>294</v>
      </c>
      <c r="D53" s="101">
        <v>10</v>
      </c>
      <c r="E53" s="103">
        <v>1</v>
      </c>
      <c r="F53" s="103">
        <v>0</v>
      </c>
      <c r="G53" s="103">
        <v>1</v>
      </c>
      <c r="H53" s="103">
        <v>1</v>
      </c>
      <c r="I53" s="103">
        <v>1</v>
      </c>
      <c r="J53" s="103">
        <f t="shared" si="7"/>
        <v>4</v>
      </c>
      <c r="K53" s="103">
        <f t="shared" si="6"/>
        <v>40</v>
      </c>
      <c r="L53" s="103" t="s">
        <v>21</v>
      </c>
      <c r="M53" s="103" t="s">
        <v>158</v>
      </c>
      <c r="N53" s="112"/>
      <c r="O53" s="112"/>
      <c r="P53" s="112"/>
      <c r="Q53" s="112"/>
      <c r="R53" s="113"/>
      <c r="S53" s="107"/>
      <c r="T53" s="435"/>
      <c r="U53" s="435"/>
      <c r="V53" s="435"/>
      <c r="W53" s="435"/>
      <c r="X53" s="435"/>
      <c r="Y53" s="435"/>
      <c r="Z53" s="435"/>
      <c r="AA53" s="435"/>
      <c r="AB53" s="435"/>
      <c r="AC53" s="435"/>
      <c r="AD53" s="435"/>
      <c r="AE53" s="435"/>
      <c r="AF53" s="435"/>
      <c r="AG53" s="435"/>
    </row>
    <row r="54" spans="1:33" s="443" customFormat="1" ht="67.5" customHeight="1" x14ac:dyDescent="0.25">
      <c r="A54" s="211" t="s">
        <v>111</v>
      </c>
      <c r="B54" s="168" t="s">
        <v>295</v>
      </c>
      <c r="C54" s="176" t="s">
        <v>297</v>
      </c>
      <c r="D54" s="101">
        <v>10</v>
      </c>
      <c r="E54" s="103">
        <v>1</v>
      </c>
      <c r="F54" s="103">
        <v>0</v>
      </c>
      <c r="G54" s="103">
        <v>1</v>
      </c>
      <c r="H54" s="103">
        <v>1</v>
      </c>
      <c r="I54" s="103">
        <v>1</v>
      </c>
      <c r="J54" s="103">
        <f t="shared" si="7"/>
        <v>4</v>
      </c>
      <c r="K54" s="103">
        <f t="shared" si="6"/>
        <v>40</v>
      </c>
      <c r="L54" s="103" t="s">
        <v>21</v>
      </c>
      <c r="M54" s="103" t="s">
        <v>158</v>
      </c>
      <c r="N54" s="112"/>
      <c r="O54" s="112"/>
      <c r="P54" s="112"/>
      <c r="Q54" s="112"/>
      <c r="R54" s="113"/>
      <c r="S54" s="107"/>
      <c r="T54" s="435"/>
      <c r="U54" s="435"/>
      <c r="V54" s="435"/>
      <c r="W54" s="435"/>
      <c r="X54" s="435"/>
      <c r="Y54" s="435"/>
      <c r="Z54" s="435"/>
      <c r="AA54" s="435"/>
      <c r="AB54" s="435"/>
      <c r="AC54" s="435"/>
      <c r="AD54" s="435"/>
      <c r="AE54" s="435"/>
      <c r="AF54" s="435"/>
      <c r="AG54" s="435"/>
    </row>
    <row r="55" spans="1:33" s="443" customFormat="1" ht="99" customHeight="1" thickBot="1" x14ac:dyDescent="0.3">
      <c r="A55" s="211" t="s">
        <v>111</v>
      </c>
      <c r="B55" s="168" t="s">
        <v>1064</v>
      </c>
      <c r="C55" s="176" t="s">
        <v>1045</v>
      </c>
      <c r="D55" s="101">
        <v>15</v>
      </c>
      <c r="E55" s="103">
        <v>1</v>
      </c>
      <c r="F55" s="103">
        <v>0</v>
      </c>
      <c r="G55" s="103">
        <v>1</v>
      </c>
      <c r="H55" s="103">
        <v>1</v>
      </c>
      <c r="I55" s="103">
        <v>1</v>
      </c>
      <c r="J55" s="103">
        <f t="shared" si="7"/>
        <v>4</v>
      </c>
      <c r="K55" s="103">
        <f t="shared" si="6"/>
        <v>60</v>
      </c>
      <c r="L55" s="103" t="s">
        <v>15</v>
      </c>
      <c r="M55" s="103" t="s">
        <v>158</v>
      </c>
      <c r="N55" s="112"/>
      <c r="O55" s="112"/>
      <c r="P55" s="112"/>
      <c r="Q55" s="112"/>
      <c r="R55" s="113"/>
      <c r="S55" s="118"/>
      <c r="T55" s="435"/>
      <c r="U55" s="435"/>
      <c r="V55" s="435"/>
      <c r="W55" s="435"/>
      <c r="X55" s="435"/>
      <c r="Y55" s="435"/>
      <c r="Z55" s="435"/>
      <c r="AA55" s="435"/>
      <c r="AB55" s="435"/>
      <c r="AC55" s="435"/>
      <c r="AD55" s="435"/>
      <c r="AE55" s="435"/>
      <c r="AF55" s="435"/>
      <c r="AG55" s="435"/>
    </row>
    <row r="56" spans="1:33" s="443" customFormat="1" ht="96" customHeight="1" x14ac:dyDescent="0.25">
      <c r="A56" s="208" t="s">
        <v>120</v>
      </c>
      <c r="B56" s="175" t="s">
        <v>299</v>
      </c>
      <c r="C56" s="197" t="s">
        <v>488</v>
      </c>
      <c r="D56" s="182">
        <v>20</v>
      </c>
      <c r="E56" s="179">
        <v>1</v>
      </c>
      <c r="F56" s="179">
        <v>0</v>
      </c>
      <c r="G56" s="179">
        <v>1</v>
      </c>
      <c r="H56" s="179">
        <v>1</v>
      </c>
      <c r="I56" s="179">
        <v>1</v>
      </c>
      <c r="J56" s="179">
        <f t="shared" si="7"/>
        <v>4</v>
      </c>
      <c r="K56" s="179">
        <f t="shared" si="6"/>
        <v>80</v>
      </c>
      <c r="L56" s="179" t="s">
        <v>15</v>
      </c>
      <c r="M56" s="179" t="s">
        <v>158</v>
      </c>
      <c r="N56" s="183"/>
      <c r="O56" s="183"/>
      <c r="P56" s="183"/>
      <c r="Q56" s="183"/>
      <c r="R56" s="184"/>
      <c r="S56" s="120"/>
      <c r="T56" s="435"/>
      <c r="U56" s="435"/>
      <c r="V56" s="435"/>
      <c r="W56" s="435"/>
      <c r="X56" s="435"/>
      <c r="Y56" s="435"/>
      <c r="Z56" s="435"/>
      <c r="AA56" s="435"/>
      <c r="AB56" s="435"/>
      <c r="AC56" s="435"/>
      <c r="AD56" s="435"/>
      <c r="AE56" s="435"/>
      <c r="AF56" s="435"/>
      <c r="AG56" s="435"/>
    </row>
    <row r="57" spans="1:33" s="443" customFormat="1" ht="120" x14ac:dyDescent="0.25">
      <c r="A57" s="211" t="s">
        <v>120</v>
      </c>
      <c r="B57" s="172" t="s">
        <v>301</v>
      </c>
      <c r="C57" s="176" t="s">
        <v>706</v>
      </c>
      <c r="D57" s="101">
        <v>15</v>
      </c>
      <c r="E57" s="103">
        <v>1</v>
      </c>
      <c r="F57" s="103">
        <v>1</v>
      </c>
      <c r="G57" s="103">
        <v>1</v>
      </c>
      <c r="H57" s="103">
        <v>1</v>
      </c>
      <c r="I57" s="103">
        <v>1</v>
      </c>
      <c r="J57" s="103">
        <f t="shared" si="7"/>
        <v>5</v>
      </c>
      <c r="K57" s="103">
        <f t="shared" si="6"/>
        <v>75</v>
      </c>
      <c r="L57" s="103" t="s">
        <v>15</v>
      </c>
      <c r="M57" s="103" t="s">
        <v>489</v>
      </c>
      <c r="N57" s="112"/>
      <c r="O57" s="112"/>
      <c r="P57" s="112"/>
      <c r="Q57" s="112"/>
      <c r="R57" s="113"/>
      <c r="S57" s="105" t="s">
        <v>490</v>
      </c>
      <c r="T57" s="435"/>
      <c r="U57" s="435"/>
      <c r="V57" s="435"/>
      <c r="W57" s="435"/>
      <c r="X57" s="435"/>
      <c r="Y57" s="435"/>
      <c r="Z57" s="435"/>
      <c r="AA57" s="435"/>
      <c r="AB57" s="435"/>
      <c r="AC57" s="435"/>
      <c r="AD57" s="435"/>
      <c r="AE57" s="435"/>
      <c r="AF57" s="435"/>
      <c r="AG57" s="435"/>
    </row>
    <row r="58" spans="1:33" s="443" customFormat="1" ht="60" x14ac:dyDescent="0.25">
      <c r="A58" s="211" t="s">
        <v>120</v>
      </c>
      <c r="B58" s="172" t="s">
        <v>305</v>
      </c>
      <c r="C58" s="176" t="s">
        <v>1022</v>
      </c>
      <c r="D58" s="101">
        <v>15</v>
      </c>
      <c r="E58" s="103">
        <v>1</v>
      </c>
      <c r="F58" s="103">
        <v>1</v>
      </c>
      <c r="G58" s="103">
        <v>1</v>
      </c>
      <c r="H58" s="103">
        <v>1</v>
      </c>
      <c r="I58" s="103">
        <v>1</v>
      </c>
      <c r="J58" s="103">
        <f t="shared" si="7"/>
        <v>5</v>
      </c>
      <c r="K58" s="103">
        <f t="shared" si="6"/>
        <v>75</v>
      </c>
      <c r="L58" s="103" t="s">
        <v>15</v>
      </c>
      <c r="M58" s="103" t="s">
        <v>161</v>
      </c>
      <c r="N58" s="112"/>
      <c r="O58" s="112"/>
      <c r="P58" s="112"/>
      <c r="Q58" s="112"/>
      <c r="R58" s="113"/>
      <c r="S58" s="107"/>
      <c r="T58" s="435"/>
      <c r="U58" s="435"/>
      <c r="V58" s="435"/>
      <c r="W58" s="435"/>
      <c r="X58" s="435"/>
      <c r="Y58" s="435"/>
      <c r="Z58" s="435"/>
      <c r="AA58" s="435"/>
      <c r="AB58" s="435"/>
      <c r="AC58" s="435"/>
      <c r="AD58" s="435"/>
      <c r="AE58" s="435"/>
      <c r="AF58" s="435"/>
      <c r="AG58" s="435"/>
    </row>
    <row r="59" spans="1:33" s="443" customFormat="1" ht="54" customHeight="1" x14ac:dyDescent="0.25">
      <c r="A59" s="211" t="s">
        <v>120</v>
      </c>
      <c r="B59" s="172" t="s">
        <v>308</v>
      </c>
      <c r="C59" s="176" t="s">
        <v>491</v>
      </c>
      <c r="D59" s="101">
        <v>15</v>
      </c>
      <c r="E59" s="103">
        <v>1</v>
      </c>
      <c r="F59" s="103">
        <v>1</v>
      </c>
      <c r="G59" s="103">
        <v>1</v>
      </c>
      <c r="H59" s="103">
        <v>1</v>
      </c>
      <c r="I59" s="103">
        <v>0</v>
      </c>
      <c r="J59" s="103">
        <f t="shared" si="7"/>
        <v>4</v>
      </c>
      <c r="K59" s="103">
        <f t="shared" si="6"/>
        <v>60</v>
      </c>
      <c r="L59" s="103" t="s">
        <v>15</v>
      </c>
      <c r="M59" s="103" t="s">
        <v>161</v>
      </c>
      <c r="N59" s="112"/>
      <c r="O59" s="112"/>
      <c r="P59" s="112"/>
      <c r="Q59" s="112"/>
      <c r="R59" s="113"/>
      <c r="S59" s="107"/>
      <c r="T59" s="435"/>
      <c r="U59" s="435"/>
      <c r="V59" s="435"/>
      <c r="W59" s="435"/>
      <c r="X59" s="435"/>
      <c r="Y59" s="435"/>
      <c r="Z59" s="435"/>
      <c r="AA59" s="435"/>
      <c r="AB59" s="435"/>
      <c r="AC59" s="435"/>
      <c r="AD59" s="435"/>
      <c r="AE59" s="435"/>
      <c r="AF59" s="435"/>
      <c r="AG59" s="435"/>
    </row>
    <row r="60" spans="1:33" s="443" customFormat="1" ht="81" customHeight="1" x14ac:dyDescent="0.25">
      <c r="A60" s="211" t="s">
        <v>120</v>
      </c>
      <c r="B60" s="172" t="s">
        <v>309</v>
      </c>
      <c r="C60" s="176" t="s">
        <v>492</v>
      </c>
      <c r="D60" s="101">
        <v>10</v>
      </c>
      <c r="E60" s="103">
        <v>1</v>
      </c>
      <c r="F60" s="103">
        <v>0</v>
      </c>
      <c r="G60" s="103">
        <v>1</v>
      </c>
      <c r="H60" s="103">
        <v>1</v>
      </c>
      <c r="I60" s="103">
        <v>1</v>
      </c>
      <c r="J60" s="103">
        <f t="shared" si="7"/>
        <v>4</v>
      </c>
      <c r="K60" s="103">
        <f t="shared" si="6"/>
        <v>40</v>
      </c>
      <c r="L60" s="103" t="s">
        <v>21</v>
      </c>
      <c r="M60" s="103" t="s">
        <v>161</v>
      </c>
      <c r="N60" s="112"/>
      <c r="O60" s="112"/>
      <c r="P60" s="112"/>
      <c r="Q60" s="112"/>
      <c r="R60" s="113"/>
      <c r="S60" s="107"/>
      <c r="T60" s="435"/>
      <c r="U60" s="435"/>
      <c r="V60" s="435"/>
      <c r="W60" s="435"/>
      <c r="X60" s="435"/>
      <c r="Y60" s="435"/>
      <c r="Z60" s="435"/>
      <c r="AA60" s="435"/>
      <c r="AB60" s="435"/>
      <c r="AC60" s="435"/>
      <c r="AD60" s="435"/>
      <c r="AE60" s="435"/>
      <c r="AF60" s="435"/>
      <c r="AG60" s="435"/>
    </row>
    <row r="61" spans="1:33" s="443" customFormat="1" ht="118.5" customHeight="1" x14ac:dyDescent="0.25">
      <c r="A61" s="211" t="s">
        <v>25</v>
      </c>
      <c r="B61" s="172" t="s">
        <v>314</v>
      </c>
      <c r="C61" s="176" t="s">
        <v>311</v>
      </c>
      <c r="D61" s="101">
        <v>10</v>
      </c>
      <c r="E61" s="103">
        <v>1</v>
      </c>
      <c r="F61" s="103">
        <v>0</v>
      </c>
      <c r="G61" s="103">
        <v>1</v>
      </c>
      <c r="H61" s="103">
        <v>1</v>
      </c>
      <c r="I61" s="103">
        <v>1</v>
      </c>
      <c r="J61" s="103">
        <f t="shared" si="7"/>
        <v>4</v>
      </c>
      <c r="K61" s="103">
        <f t="shared" si="6"/>
        <v>40</v>
      </c>
      <c r="L61" s="103" t="s">
        <v>21</v>
      </c>
      <c r="M61" s="103" t="s">
        <v>161</v>
      </c>
      <c r="N61" s="112"/>
      <c r="O61" s="112"/>
      <c r="P61" s="112"/>
      <c r="Q61" s="112"/>
      <c r="R61" s="113"/>
      <c r="S61" s="107"/>
      <c r="T61" s="435"/>
      <c r="U61" s="435"/>
      <c r="V61" s="435"/>
      <c r="W61" s="435"/>
      <c r="X61" s="435"/>
      <c r="Y61" s="435"/>
      <c r="Z61" s="435"/>
      <c r="AA61" s="435"/>
      <c r="AB61" s="435"/>
      <c r="AC61" s="435"/>
      <c r="AD61" s="435"/>
      <c r="AE61" s="435"/>
      <c r="AF61" s="435"/>
      <c r="AG61" s="435"/>
    </row>
    <row r="62" spans="1:33" s="443" customFormat="1" ht="53.25" customHeight="1" x14ac:dyDescent="0.25">
      <c r="A62" s="211" t="s">
        <v>120</v>
      </c>
      <c r="B62" s="172" t="s">
        <v>315</v>
      </c>
      <c r="C62" s="176" t="s">
        <v>317</v>
      </c>
      <c r="D62" s="101">
        <v>10</v>
      </c>
      <c r="E62" s="103">
        <v>1</v>
      </c>
      <c r="F62" s="103">
        <v>1</v>
      </c>
      <c r="G62" s="103">
        <v>0</v>
      </c>
      <c r="H62" s="103">
        <v>1</v>
      </c>
      <c r="I62" s="103">
        <v>1</v>
      </c>
      <c r="J62" s="103">
        <f t="shared" si="7"/>
        <v>4</v>
      </c>
      <c r="K62" s="103">
        <f t="shared" si="6"/>
        <v>40</v>
      </c>
      <c r="L62" s="103" t="s">
        <v>21</v>
      </c>
      <c r="M62" s="103" t="s">
        <v>161</v>
      </c>
      <c r="N62" s="112"/>
      <c r="O62" s="112"/>
      <c r="P62" s="112"/>
      <c r="Q62" s="112"/>
      <c r="R62" s="113"/>
      <c r="S62" s="107"/>
      <c r="T62" s="435"/>
      <c r="U62" s="435"/>
      <c r="V62" s="435"/>
      <c r="W62" s="435"/>
      <c r="X62" s="435"/>
      <c r="Y62" s="435"/>
      <c r="Z62" s="435"/>
      <c r="AA62" s="435"/>
      <c r="AB62" s="435"/>
      <c r="AC62" s="435"/>
      <c r="AD62" s="435"/>
      <c r="AE62" s="435"/>
      <c r="AF62" s="435"/>
      <c r="AG62" s="435"/>
    </row>
    <row r="63" spans="1:33" s="443" customFormat="1" ht="92.25" customHeight="1" x14ac:dyDescent="0.25">
      <c r="A63" s="211" t="s">
        <v>120</v>
      </c>
      <c r="B63" s="172" t="s">
        <v>318</v>
      </c>
      <c r="C63" s="176" t="s">
        <v>321</v>
      </c>
      <c r="D63" s="101">
        <v>10</v>
      </c>
      <c r="E63" s="103">
        <v>1</v>
      </c>
      <c r="F63" s="103">
        <v>1</v>
      </c>
      <c r="G63" s="103">
        <v>0</v>
      </c>
      <c r="H63" s="103">
        <v>1</v>
      </c>
      <c r="I63" s="103">
        <v>1</v>
      </c>
      <c r="J63" s="103">
        <f t="shared" si="7"/>
        <v>4</v>
      </c>
      <c r="K63" s="103">
        <f t="shared" si="6"/>
        <v>40</v>
      </c>
      <c r="L63" s="103" t="s">
        <v>21</v>
      </c>
      <c r="M63" s="103" t="s">
        <v>161</v>
      </c>
      <c r="N63" s="112"/>
      <c r="O63" s="112"/>
      <c r="P63" s="112"/>
      <c r="Q63" s="112"/>
      <c r="R63" s="113"/>
      <c r="S63" s="107"/>
      <c r="T63" s="435"/>
      <c r="U63" s="435"/>
      <c r="V63" s="435"/>
      <c r="W63" s="435"/>
      <c r="X63" s="435"/>
      <c r="Y63" s="435"/>
      <c r="Z63" s="435"/>
      <c r="AA63" s="435"/>
      <c r="AB63" s="435"/>
      <c r="AC63" s="435"/>
      <c r="AD63" s="435"/>
      <c r="AE63" s="435"/>
      <c r="AF63" s="435"/>
      <c r="AG63" s="435"/>
    </row>
    <row r="64" spans="1:33" s="443" customFormat="1" ht="102.75" customHeight="1" x14ac:dyDescent="0.25">
      <c r="A64" s="211" t="s">
        <v>120</v>
      </c>
      <c r="B64" s="172" t="s">
        <v>322</v>
      </c>
      <c r="C64" s="176" t="s">
        <v>324</v>
      </c>
      <c r="D64" s="101">
        <v>10</v>
      </c>
      <c r="E64" s="103">
        <v>1</v>
      </c>
      <c r="F64" s="103">
        <v>1</v>
      </c>
      <c r="G64" s="103">
        <v>0</v>
      </c>
      <c r="H64" s="103">
        <v>1</v>
      </c>
      <c r="I64" s="103">
        <v>1</v>
      </c>
      <c r="J64" s="103">
        <f t="shared" si="7"/>
        <v>4</v>
      </c>
      <c r="K64" s="103">
        <f t="shared" si="6"/>
        <v>40</v>
      </c>
      <c r="L64" s="103" t="s">
        <v>21</v>
      </c>
      <c r="M64" s="103" t="s">
        <v>161</v>
      </c>
      <c r="N64" s="112"/>
      <c r="O64" s="112"/>
      <c r="P64" s="112"/>
      <c r="Q64" s="112"/>
      <c r="R64" s="113"/>
      <c r="S64" s="107"/>
      <c r="T64" s="435"/>
      <c r="U64" s="435"/>
      <c r="V64" s="435"/>
      <c r="W64" s="435"/>
      <c r="X64" s="435"/>
      <c r="Y64" s="435"/>
      <c r="Z64" s="435"/>
      <c r="AA64" s="435"/>
      <c r="AB64" s="435"/>
      <c r="AC64" s="435"/>
      <c r="AD64" s="435"/>
      <c r="AE64" s="435"/>
      <c r="AF64" s="435"/>
      <c r="AG64" s="435"/>
    </row>
    <row r="65" spans="1:33" s="443" customFormat="1" ht="69.75" customHeight="1" thickBot="1" x14ac:dyDescent="0.3">
      <c r="A65" s="215" t="s">
        <v>120</v>
      </c>
      <c r="B65" s="185" t="s">
        <v>326</v>
      </c>
      <c r="C65" s="198" t="s">
        <v>492</v>
      </c>
      <c r="D65" s="186">
        <v>15</v>
      </c>
      <c r="E65" s="187">
        <v>1</v>
      </c>
      <c r="F65" s="187">
        <v>1</v>
      </c>
      <c r="G65" s="187">
        <v>1</v>
      </c>
      <c r="H65" s="187">
        <v>1</v>
      </c>
      <c r="I65" s="187">
        <v>1</v>
      </c>
      <c r="J65" s="187">
        <f t="shared" si="7"/>
        <v>5</v>
      </c>
      <c r="K65" s="187">
        <f t="shared" si="6"/>
        <v>75</v>
      </c>
      <c r="L65" s="187" t="s">
        <v>15</v>
      </c>
      <c r="M65" s="187" t="s">
        <v>161</v>
      </c>
      <c r="N65" s="188"/>
      <c r="O65" s="188"/>
      <c r="P65" s="188"/>
      <c r="Q65" s="188"/>
      <c r="R65" s="189"/>
      <c r="S65" s="121"/>
      <c r="T65" s="435"/>
      <c r="U65" s="435"/>
      <c r="V65" s="435"/>
      <c r="W65" s="435"/>
      <c r="X65" s="435"/>
      <c r="Y65" s="435"/>
      <c r="Z65" s="435"/>
      <c r="AA65" s="435"/>
      <c r="AB65" s="435"/>
      <c r="AC65" s="435"/>
      <c r="AD65" s="435"/>
      <c r="AE65" s="435"/>
      <c r="AF65" s="435"/>
      <c r="AG65" s="435"/>
    </row>
    <row r="66" spans="1:33" s="443" customFormat="1" ht="120" x14ac:dyDescent="0.25">
      <c r="A66" s="208" t="s">
        <v>493</v>
      </c>
      <c r="B66" s="181" t="s">
        <v>327</v>
      </c>
      <c r="C66" s="197" t="s">
        <v>1033</v>
      </c>
      <c r="D66" s="177">
        <v>15</v>
      </c>
      <c r="E66" s="178">
        <v>1</v>
      </c>
      <c r="F66" s="178">
        <v>1</v>
      </c>
      <c r="G66" s="178">
        <v>0</v>
      </c>
      <c r="H66" s="178">
        <v>1</v>
      </c>
      <c r="I66" s="178">
        <v>1</v>
      </c>
      <c r="J66" s="178">
        <f>+E66+F66+G66+H66+I66</f>
        <v>4</v>
      </c>
      <c r="K66" s="178">
        <f>+J66*D66</f>
        <v>60</v>
      </c>
      <c r="L66" s="178" t="s">
        <v>15</v>
      </c>
      <c r="M66" s="179" t="s">
        <v>158</v>
      </c>
      <c r="N66" s="179" t="s">
        <v>494</v>
      </c>
      <c r="O66" s="179" t="s">
        <v>494</v>
      </c>
      <c r="P66" s="179" t="s">
        <v>494</v>
      </c>
      <c r="Q66" s="179" t="s">
        <v>494</v>
      </c>
      <c r="R66" s="180" t="s">
        <v>494</v>
      </c>
      <c r="S66" s="98"/>
      <c r="T66" s="435"/>
      <c r="U66" s="435"/>
      <c r="V66" s="435"/>
      <c r="W66" s="435"/>
      <c r="X66" s="435"/>
      <c r="Y66" s="435"/>
      <c r="Z66" s="435"/>
      <c r="AA66" s="435"/>
      <c r="AB66" s="435"/>
      <c r="AC66" s="435"/>
      <c r="AD66" s="435"/>
      <c r="AE66" s="435"/>
      <c r="AF66" s="435"/>
      <c r="AG66" s="435"/>
    </row>
    <row r="67" spans="1:33" s="443" customFormat="1" ht="101.25" customHeight="1" x14ac:dyDescent="0.25">
      <c r="A67" s="211" t="s">
        <v>493</v>
      </c>
      <c r="B67" s="172" t="s">
        <v>331</v>
      </c>
      <c r="C67" s="176" t="s">
        <v>495</v>
      </c>
      <c r="D67" s="101">
        <v>20</v>
      </c>
      <c r="E67" s="102">
        <v>1</v>
      </c>
      <c r="F67" s="102">
        <v>1</v>
      </c>
      <c r="G67" s="102">
        <v>1</v>
      </c>
      <c r="H67" s="102">
        <v>1</v>
      </c>
      <c r="I67" s="102">
        <v>1</v>
      </c>
      <c r="J67" s="102">
        <f t="shared" ref="J67:J126" si="8">+E67+F67+G67+H67+I67</f>
        <v>5</v>
      </c>
      <c r="K67" s="102">
        <f t="shared" ref="K67:K126" si="9">+J67*D67</f>
        <v>100</v>
      </c>
      <c r="L67" s="102" t="s">
        <v>22</v>
      </c>
      <c r="M67" s="103" t="s">
        <v>158</v>
      </c>
      <c r="N67" s="103" t="s">
        <v>494</v>
      </c>
      <c r="O67" s="103" t="s">
        <v>494</v>
      </c>
      <c r="P67" s="103" t="s">
        <v>494</v>
      </c>
      <c r="Q67" s="103" t="s">
        <v>494</v>
      </c>
      <c r="R67" s="104" t="s">
        <v>494</v>
      </c>
      <c r="S67" s="105" t="s">
        <v>496</v>
      </c>
      <c r="T67" s="435"/>
      <c r="U67" s="435"/>
      <c r="V67" s="435"/>
      <c r="W67" s="435"/>
      <c r="X67" s="435"/>
      <c r="Y67" s="435"/>
      <c r="Z67" s="435"/>
      <c r="AA67" s="435"/>
      <c r="AB67" s="435"/>
      <c r="AC67" s="435"/>
      <c r="AD67" s="435"/>
      <c r="AE67" s="435"/>
      <c r="AF67" s="435"/>
      <c r="AG67" s="435"/>
    </row>
    <row r="68" spans="1:33" s="443" customFormat="1" ht="54" customHeight="1" x14ac:dyDescent="0.25">
      <c r="A68" s="211" t="s">
        <v>493</v>
      </c>
      <c r="B68" s="172" t="s">
        <v>336</v>
      </c>
      <c r="C68" s="176" t="s">
        <v>495</v>
      </c>
      <c r="D68" s="101">
        <v>15</v>
      </c>
      <c r="E68" s="102">
        <v>1</v>
      </c>
      <c r="F68" s="102">
        <v>1</v>
      </c>
      <c r="G68" s="102">
        <v>1</v>
      </c>
      <c r="H68" s="102">
        <v>1</v>
      </c>
      <c r="I68" s="102">
        <v>1</v>
      </c>
      <c r="J68" s="102">
        <f t="shared" si="8"/>
        <v>5</v>
      </c>
      <c r="K68" s="102">
        <f t="shared" si="9"/>
        <v>75</v>
      </c>
      <c r="L68" s="102" t="s">
        <v>15</v>
      </c>
      <c r="M68" s="103" t="s">
        <v>158</v>
      </c>
      <c r="N68" s="103" t="s">
        <v>494</v>
      </c>
      <c r="O68" s="103" t="s">
        <v>494</v>
      </c>
      <c r="P68" s="103" t="s">
        <v>494</v>
      </c>
      <c r="Q68" s="103" t="s">
        <v>494</v>
      </c>
      <c r="R68" s="104" t="s">
        <v>494</v>
      </c>
      <c r="S68" s="105" t="s">
        <v>496</v>
      </c>
      <c r="T68" s="435"/>
      <c r="U68" s="435"/>
      <c r="V68" s="435"/>
      <c r="W68" s="435"/>
      <c r="X68" s="435"/>
      <c r="Y68" s="435"/>
      <c r="Z68" s="435"/>
      <c r="AA68" s="435"/>
      <c r="AB68" s="435"/>
      <c r="AC68" s="435"/>
      <c r="AD68" s="435"/>
      <c r="AE68" s="435"/>
      <c r="AF68" s="435"/>
      <c r="AG68" s="435"/>
    </row>
    <row r="69" spans="1:33" s="443" customFormat="1" ht="90.75" customHeight="1" x14ac:dyDescent="0.25">
      <c r="A69" s="211" t="s">
        <v>493</v>
      </c>
      <c r="B69" s="172" t="s">
        <v>339</v>
      </c>
      <c r="C69" s="176" t="s">
        <v>497</v>
      </c>
      <c r="D69" s="101">
        <v>10</v>
      </c>
      <c r="E69" s="102">
        <v>1</v>
      </c>
      <c r="F69" s="102">
        <v>1</v>
      </c>
      <c r="G69" s="102">
        <v>1</v>
      </c>
      <c r="H69" s="102">
        <v>1</v>
      </c>
      <c r="I69" s="102">
        <v>1</v>
      </c>
      <c r="J69" s="102">
        <f t="shared" si="8"/>
        <v>5</v>
      </c>
      <c r="K69" s="102">
        <f t="shared" si="9"/>
        <v>50</v>
      </c>
      <c r="L69" s="102" t="s">
        <v>21</v>
      </c>
      <c r="M69" s="103" t="s">
        <v>158</v>
      </c>
      <c r="N69" s="103" t="s">
        <v>494</v>
      </c>
      <c r="O69" s="103" t="s">
        <v>494</v>
      </c>
      <c r="P69" s="103" t="s">
        <v>494</v>
      </c>
      <c r="Q69" s="103" t="s">
        <v>494</v>
      </c>
      <c r="R69" s="104" t="s">
        <v>494</v>
      </c>
      <c r="S69" s="107"/>
      <c r="T69" s="435"/>
      <c r="U69" s="435"/>
      <c r="V69" s="435"/>
      <c r="W69" s="435"/>
      <c r="X69" s="435"/>
      <c r="Y69" s="435"/>
      <c r="Z69" s="435"/>
      <c r="AA69" s="435"/>
      <c r="AB69" s="435"/>
      <c r="AC69" s="435"/>
      <c r="AD69" s="435"/>
      <c r="AE69" s="435"/>
      <c r="AF69" s="435"/>
      <c r="AG69" s="435"/>
    </row>
    <row r="70" spans="1:33" s="443" customFormat="1" ht="86.25" customHeight="1" thickBot="1" x14ac:dyDescent="0.3">
      <c r="A70" s="211" t="s">
        <v>493</v>
      </c>
      <c r="B70" s="172" t="s">
        <v>344</v>
      </c>
      <c r="C70" s="176" t="s">
        <v>345</v>
      </c>
      <c r="D70" s="101">
        <v>15</v>
      </c>
      <c r="E70" s="102">
        <v>1</v>
      </c>
      <c r="F70" s="102">
        <v>1</v>
      </c>
      <c r="G70" s="102">
        <v>1</v>
      </c>
      <c r="H70" s="102">
        <v>1</v>
      </c>
      <c r="I70" s="102">
        <v>1</v>
      </c>
      <c r="J70" s="102">
        <f t="shared" si="8"/>
        <v>5</v>
      </c>
      <c r="K70" s="102">
        <f t="shared" si="9"/>
        <v>75</v>
      </c>
      <c r="L70" s="102" t="s">
        <v>15</v>
      </c>
      <c r="M70" s="103" t="s">
        <v>158</v>
      </c>
      <c r="N70" s="103" t="s">
        <v>494</v>
      </c>
      <c r="O70" s="103" t="s">
        <v>494</v>
      </c>
      <c r="P70" s="103" t="s">
        <v>494</v>
      </c>
      <c r="Q70" s="103" t="s">
        <v>494</v>
      </c>
      <c r="R70" s="104" t="s">
        <v>494</v>
      </c>
      <c r="S70" s="107"/>
      <c r="T70" s="435"/>
      <c r="U70" s="435"/>
      <c r="V70" s="435"/>
      <c r="W70" s="435"/>
      <c r="X70" s="435"/>
      <c r="Y70" s="435"/>
      <c r="Z70" s="435"/>
      <c r="AA70" s="435"/>
      <c r="AB70" s="435"/>
      <c r="AC70" s="435"/>
      <c r="AD70" s="435"/>
      <c r="AE70" s="435"/>
      <c r="AF70" s="435"/>
      <c r="AG70" s="435"/>
    </row>
    <row r="71" spans="1:33" s="443" customFormat="1" ht="92.25" customHeight="1" x14ac:dyDescent="0.25">
      <c r="A71" s="208" t="s">
        <v>40</v>
      </c>
      <c r="B71" s="175" t="s">
        <v>1082</v>
      </c>
      <c r="C71" s="197" t="s">
        <v>498</v>
      </c>
      <c r="D71" s="182">
        <v>15</v>
      </c>
      <c r="E71" s="200">
        <v>1</v>
      </c>
      <c r="F71" s="179">
        <v>1</v>
      </c>
      <c r="G71" s="179">
        <v>1</v>
      </c>
      <c r="H71" s="179">
        <v>1</v>
      </c>
      <c r="I71" s="179">
        <v>1</v>
      </c>
      <c r="J71" s="179">
        <f t="shared" si="8"/>
        <v>5</v>
      </c>
      <c r="K71" s="179">
        <f t="shared" si="9"/>
        <v>75</v>
      </c>
      <c r="L71" s="179" t="s">
        <v>15</v>
      </c>
      <c r="M71" s="179" t="s">
        <v>158</v>
      </c>
      <c r="N71" s="179" t="s">
        <v>473</v>
      </c>
      <c r="O71" s="179" t="s">
        <v>473</v>
      </c>
      <c r="P71" s="179" t="s">
        <v>473</v>
      </c>
      <c r="Q71" s="179" t="s">
        <v>473</v>
      </c>
      <c r="R71" s="184"/>
      <c r="S71" s="98" t="s">
        <v>499</v>
      </c>
      <c r="T71" s="435"/>
      <c r="U71" s="435"/>
      <c r="V71" s="435"/>
      <c r="W71" s="435"/>
      <c r="X71" s="435"/>
      <c r="Y71" s="435"/>
      <c r="Z71" s="435"/>
      <c r="AA71" s="435"/>
      <c r="AB71" s="435"/>
      <c r="AC71" s="435"/>
      <c r="AD71" s="435"/>
      <c r="AE71" s="435"/>
      <c r="AF71" s="435"/>
      <c r="AG71" s="435"/>
    </row>
    <row r="72" spans="1:33" s="443" customFormat="1" ht="106.5" customHeight="1" x14ac:dyDescent="0.25">
      <c r="A72" s="211" t="s">
        <v>40</v>
      </c>
      <c r="B72" s="172" t="s">
        <v>1084</v>
      </c>
      <c r="C72" s="176" t="s">
        <v>500</v>
      </c>
      <c r="D72" s="101">
        <v>10</v>
      </c>
      <c r="E72" s="96">
        <v>1</v>
      </c>
      <c r="F72" s="103">
        <v>1</v>
      </c>
      <c r="G72" s="103">
        <v>1</v>
      </c>
      <c r="H72" s="103">
        <v>1</v>
      </c>
      <c r="I72" s="103">
        <v>1</v>
      </c>
      <c r="J72" s="103">
        <f t="shared" si="8"/>
        <v>5</v>
      </c>
      <c r="K72" s="103">
        <f t="shared" si="9"/>
        <v>50</v>
      </c>
      <c r="L72" s="103" t="s">
        <v>21</v>
      </c>
      <c r="M72" s="103" t="s">
        <v>158</v>
      </c>
      <c r="N72" s="103" t="s">
        <v>473</v>
      </c>
      <c r="O72" s="103" t="s">
        <v>473</v>
      </c>
      <c r="P72" s="103" t="s">
        <v>473</v>
      </c>
      <c r="Q72" s="103" t="s">
        <v>473</v>
      </c>
      <c r="R72" s="113"/>
      <c r="S72" s="107"/>
      <c r="T72" s="435"/>
      <c r="U72" s="435"/>
      <c r="V72" s="435"/>
      <c r="W72" s="435"/>
      <c r="X72" s="435"/>
      <c r="Y72" s="435"/>
      <c r="Z72" s="435"/>
      <c r="AA72" s="435"/>
      <c r="AB72" s="435"/>
      <c r="AC72" s="435"/>
      <c r="AD72" s="435"/>
      <c r="AE72" s="435"/>
      <c r="AF72" s="435"/>
      <c r="AG72" s="435"/>
    </row>
    <row r="73" spans="1:33" s="443" customFormat="1" ht="85.5" customHeight="1" x14ac:dyDescent="0.25">
      <c r="A73" s="211" t="s">
        <v>40</v>
      </c>
      <c r="B73" s="172" t="s">
        <v>351</v>
      </c>
      <c r="C73" s="176" t="s">
        <v>501</v>
      </c>
      <c r="D73" s="101">
        <v>15</v>
      </c>
      <c r="E73" s="96">
        <v>1</v>
      </c>
      <c r="F73" s="103">
        <v>1</v>
      </c>
      <c r="G73" s="103">
        <v>1</v>
      </c>
      <c r="H73" s="103">
        <v>1</v>
      </c>
      <c r="I73" s="103">
        <v>1</v>
      </c>
      <c r="J73" s="103">
        <f t="shared" si="8"/>
        <v>5</v>
      </c>
      <c r="K73" s="103">
        <f t="shared" si="9"/>
        <v>75</v>
      </c>
      <c r="L73" s="103" t="s">
        <v>15</v>
      </c>
      <c r="M73" s="103" t="s">
        <v>158</v>
      </c>
      <c r="N73" s="103" t="s">
        <v>473</v>
      </c>
      <c r="O73" s="103" t="s">
        <v>473</v>
      </c>
      <c r="P73" s="103" t="s">
        <v>473</v>
      </c>
      <c r="Q73" s="103" t="s">
        <v>473</v>
      </c>
      <c r="R73" s="104" t="s">
        <v>473</v>
      </c>
      <c r="S73" s="107"/>
      <c r="T73" s="435"/>
      <c r="U73" s="435"/>
      <c r="V73" s="435"/>
      <c r="W73" s="435"/>
      <c r="X73" s="435"/>
      <c r="Y73" s="435"/>
      <c r="Z73" s="435"/>
      <c r="AA73" s="435"/>
      <c r="AB73" s="435"/>
      <c r="AC73" s="435"/>
      <c r="AD73" s="435"/>
      <c r="AE73" s="435"/>
      <c r="AF73" s="435"/>
      <c r="AG73" s="435"/>
    </row>
    <row r="74" spans="1:33" s="443" customFormat="1" ht="93.75" customHeight="1" x14ac:dyDescent="0.25">
      <c r="A74" s="211" t="s">
        <v>40</v>
      </c>
      <c r="B74" s="172" t="s">
        <v>1086</v>
      </c>
      <c r="C74" s="176" t="s">
        <v>502</v>
      </c>
      <c r="D74" s="101">
        <v>15</v>
      </c>
      <c r="E74" s="96">
        <v>1</v>
      </c>
      <c r="F74" s="103">
        <v>1</v>
      </c>
      <c r="G74" s="103">
        <v>1</v>
      </c>
      <c r="H74" s="103">
        <v>1</v>
      </c>
      <c r="I74" s="103">
        <v>1</v>
      </c>
      <c r="J74" s="103">
        <f t="shared" si="8"/>
        <v>5</v>
      </c>
      <c r="K74" s="103">
        <f t="shared" si="9"/>
        <v>75</v>
      </c>
      <c r="L74" s="103" t="s">
        <v>15</v>
      </c>
      <c r="M74" s="103" t="s">
        <v>158</v>
      </c>
      <c r="N74" s="103" t="s">
        <v>473</v>
      </c>
      <c r="O74" s="103" t="s">
        <v>473</v>
      </c>
      <c r="P74" s="103" t="s">
        <v>473</v>
      </c>
      <c r="Q74" s="103" t="s">
        <v>473</v>
      </c>
      <c r="R74" s="104" t="s">
        <v>473</v>
      </c>
      <c r="S74" s="107"/>
      <c r="T74" s="435"/>
      <c r="U74" s="435"/>
      <c r="V74" s="435"/>
      <c r="W74" s="435"/>
      <c r="X74" s="435"/>
      <c r="Y74" s="435"/>
      <c r="Z74" s="435"/>
      <c r="AA74" s="435"/>
      <c r="AB74" s="435"/>
      <c r="AC74" s="435"/>
      <c r="AD74" s="435"/>
      <c r="AE74" s="435"/>
      <c r="AF74" s="435"/>
      <c r="AG74" s="435"/>
    </row>
    <row r="75" spans="1:33" s="443" customFormat="1" ht="117.75" customHeight="1" thickBot="1" x14ac:dyDescent="0.3">
      <c r="A75" s="215" t="s">
        <v>40</v>
      </c>
      <c r="B75" s="185" t="s">
        <v>354</v>
      </c>
      <c r="C75" s="198" t="s">
        <v>503</v>
      </c>
      <c r="D75" s="186">
        <v>15</v>
      </c>
      <c r="E75" s="201">
        <v>1</v>
      </c>
      <c r="F75" s="187">
        <v>1</v>
      </c>
      <c r="G75" s="187">
        <v>1</v>
      </c>
      <c r="H75" s="187">
        <v>1</v>
      </c>
      <c r="I75" s="187">
        <v>1</v>
      </c>
      <c r="J75" s="187">
        <f t="shared" si="8"/>
        <v>5</v>
      </c>
      <c r="K75" s="187">
        <f t="shared" si="9"/>
        <v>75</v>
      </c>
      <c r="L75" s="187" t="s">
        <v>15</v>
      </c>
      <c r="M75" s="187" t="s">
        <v>158</v>
      </c>
      <c r="N75" s="187" t="s">
        <v>473</v>
      </c>
      <c r="O75" s="187" t="s">
        <v>473</v>
      </c>
      <c r="P75" s="187" t="s">
        <v>473</v>
      </c>
      <c r="Q75" s="187" t="s">
        <v>473</v>
      </c>
      <c r="R75" s="199" t="s">
        <v>473</v>
      </c>
      <c r="S75" s="121"/>
      <c r="T75" s="435"/>
      <c r="U75" s="435"/>
      <c r="V75" s="435"/>
      <c r="W75" s="435"/>
      <c r="X75" s="435"/>
      <c r="Y75" s="435"/>
      <c r="Z75" s="435"/>
      <c r="AA75" s="435"/>
      <c r="AB75" s="435"/>
      <c r="AC75" s="435"/>
      <c r="AD75" s="435"/>
      <c r="AE75" s="435"/>
      <c r="AF75" s="435"/>
      <c r="AG75" s="435"/>
    </row>
    <row r="76" spans="1:33" s="443" customFormat="1" ht="158.25" customHeight="1" x14ac:dyDescent="0.25">
      <c r="A76" s="208" t="s">
        <v>105</v>
      </c>
      <c r="B76" s="175" t="s">
        <v>357</v>
      </c>
      <c r="C76" s="197" t="s">
        <v>887</v>
      </c>
      <c r="D76" s="182">
        <v>15</v>
      </c>
      <c r="E76" s="179">
        <v>1</v>
      </c>
      <c r="F76" s="179">
        <v>1</v>
      </c>
      <c r="G76" s="179">
        <v>1</v>
      </c>
      <c r="H76" s="179">
        <v>1</v>
      </c>
      <c r="I76" s="179">
        <v>1</v>
      </c>
      <c r="J76" s="179">
        <f t="shared" si="8"/>
        <v>5</v>
      </c>
      <c r="K76" s="179">
        <f t="shared" si="9"/>
        <v>75</v>
      </c>
      <c r="L76" s="179" t="s">
        <v>15</v>
      </c>
      <c r="M76" s="179" t="s">
        <v>158</v>
      </c>
      <c r="N76" s="179" t="s">
        <v>473</v>
      </c>
      <c r="O76" s="183"/>
      <c r="P76" s="179" t="s">
        <v>473</v>
      </c>
      <c r="Q76" s="179" t="s">
        <v>473</v>
      </c>
      <c r="R76" s="184"/>
      <c r="S76" s="114" t="s">
        <v>504</v>
      </c>
      <c r="T76" s="435"/>
      <c r="U76" s="435"/>
      <c r="V76" s="435"/>
      <c r="W76" s="435"/>
      <c r="X76" s="435"/>
      <c r="Y76" s="435"/>
      <c r="Z76" s="435"/>
      <c r="AA76" s="435"/>
      <c r="AB76" s="435"/>
      <c r="AC76" s="435"/>
      <c r="AD76" s="435"/>
      <c r="AE76" s="435"/>
      <c r="AF76" s="435"/>
      <c r="AG76" s="435"/>
    </row>
    <row r="77" spans="1:33" s="443" customFormat="1" ht="162.75" customHeight="1" x14ac:dyDescent="0.25">
      <c r="A77" s="211" t="s">
        <v>105</v>
      </c>
      <c r="B77" s="172" t="s">
        <v>360</v>
      </c>
      <c r="C77" s="176" t="s">
        <v>1014</v>
      </c>
      <c r="D77" s="101">
        <v>15</v>
      </c>
      <c r="E77" s="103">
        <v>1</v>
      </c>
      <c r="F77" s="103">
        <v>1</v>
      </c>
      <c r="G77" s="103">
        <v>1</v>
      </c>
      <c r="H77" s="103">
        <v>1</v>
      </c>
      <c r="I77" s="103">
        <v>1</v>
      </c>
      <c r="J77" s="103">
        <f t="shared" si="8"/>
        <v>5</v>
      </c>
      <c r="K77" s="103">
        <f t="shared" si="9"/>
        <v>75</v>
      </c>
      <c r="L77" s="103" t="s">
        <v>15</v>
      </c>
      <c r="M77" s="103" t="s">
        <v>158</v>
      </c>
      <c r="N77" s="103" t="s">
        <v>473</v>
      </c>
      <c r="O77" s="103" t="s">
        <v>473</v>
      </c>
      <c r="P77" s="103" t="s">
        <v>473</v>
      </c>
      <c r="Q77" s="103" t="s">
        <v>473</v>
      </c>
      <c r="R77" s="104" t="s">
        <v>473</v>
      </c>
      <c r="S77" s="107"/>
      <c r="T77" s="435"/>
      <c r="U77" s="435"/>
      <c r="V77" s="435"/>
      <c r="W77" s="435"/>
      <c r="X77" s="435"/>
      <c r="Y77" s="435"/>
      <c r="Z77" s="435"/>
      <c r="AA77" s="435"/>
      <c r="AB77" s="435"/>
      <c r="AC77" s="435"/>
      <c r="AD77" s="435"/>
      <c r="AE77" s="435"/>
      <c r="AF77" s="435"/>
      <c r="AG77" s="435"/>
    </row>
    <row r="78" spans="1:33" s="443" customFormat="1" ht="243" x14ac:dyDescent="0.25">
      <c r="A78" s="211" t="s">
        <v>105</v>
      </c>
      <c r="B78" s="168" t="s">
        <v>726</v>
      </c>
      <c r="C78" s="159" t="s">
        <v>1042</v>
      </c>
      <c r="D78" s="101">
        <v>15</v>
      </c>
      <c r="E78" s="103">
        <v>1</v>
      </c>
      <c r="F78" s="103">
        <v>1</v>
      </c>
      <c r="G78" s="103">
        <v>1</v>
      </c>
      <c r="H78" s="103">
        <v>1</v>
      </c>
      <c r="I78" s="103">
        <v>1</v>
      </c>
      <c r="J78" s="103">
        <f t="shared" si="8"/>
        <v>5</v>
      </c>
      <c r="K78" s="103">
        <f t="shared" si="9"/>
        <v>75</v>
      </c>
      <c r="L78" s="103" t="s">
        <v>15</v>
      </c>
      <c r="M78" s="230" t="s">
        <v>1047</v>
      </c>
      <c r="N78" s="103" t="s">
        <v>473</v>
      </c>
      <c r="O78" s="112"/>
      <c r="P78" s="103" t="s">
        <v>473</v>
      </c>
      <c r="Q78" s="103" t="s">
        <v>473</v>
      </c>
      <c r="R78" s="104" t="s">
        <v>473</v>
      </c>
      <c r="S78" s="105" t="s">
        <v>1026</v>
      </c>
      <c r="T78" s="435"/>
      <c r="U78" s="435"/>
      <c r="V78" s="435"/>
      <c r="W78" s="435"/>
      <c r="X78" s="435"/>
      <c r="Y78" s="435"/>
      <c r="Z78" s="435"/>
      <c r="AA78" s="435"/>
      <c r="AB78" s="435"/>
      <c r="AC78" s="435"/>
      <c r="AD78" s="435"/>
      <c r="AE78" s="435"/>
      <c r="AF78" s="435"/>
      <c r="AG78" s="435"/>
    </row>
    <row r="79" spans="1:33" s="443" customFormat="1" ht="189.75" customHeight="1" x14ac:dyDescent="0.25">
      <c r="A79" s="211" t="s">
        <v>105</v>
      </c>
      <c r="B79" s="172" t="s">
        <v>364</v>
      </c>
      <c r="C79" s="176" t="s">
        <v>505</v>
      </c>
      <c r="D79" s="101">
        <v>10</v>
      </c>
      <c r="E79" s="103">
        <v>1</v>
      </c>
      <c r="F79" s="103">
        <v>1</v>
      </c>
      <c r="G79" s="103">
        <v>1</v>
      </c>
      <c r="H79" s="103">
        <v>1</v>
      </c>
      <c r="I79" s="103">
        <v>1</v>
      </c>
      <c r="J79" s="103">
        <f t="shared" si="8"/>
        <v>5</v>
      </c>
      <c r="K79" s="103">
        <f t="shared" si="9"/>
        <v>50</v>
      </c>
      <c r="L79" s="103" t="s">
        <v>21</v>
      </c>
      <c r="M79" s="103" t="s">
        <v>489</v>
      </c>
      <c r="N79" s="103" t="s">
        <v>473</v>
      </c>
      <c r="O79" s="103"/>
      <c r="P79" s="103" t="s">
        <v>473</v>
      </c>
      <c r="Q79" s="103" t="s">
        <v>473</v>
      </c>
      <c r="R79" s="104" t="s">
        <v>473</v>
      </c>
      <c r="S79" s="105" t="s">
        <v>1026</v>
      </c>
      <c r="T79" s="435"/>
      <c r="U79" s="435"/>
      <c r="V79" s="435"/>
      <c r="W79" s="435"/>
      <c r="X79" s="435"/>
      <c r="Y79" s="435"/>
      <c r="Z79" s="435"/>
      <c r="AA79" s="435"/>
      <c r="AB79" s="435"/>
      <c r="AC79" s="435"/>
      <c r="AD79" s="435"/>
      <c r="AE79" s="435"/>
      <c r="AF79" s="435"/>
      <c r="AG79" s="435"/>
    </row>
    <row r="80" spans="1:33" s="443" customFormat="1" ht="108" customHeight="1" x14ac:dyDescent="0.25">
      <c r="A80" s="211" t="s">
        <v>105</v>
      </c>
      <c r="B80" s="172" t="s">
        <v>365</v>
      </c>
      <c r="C80" s="176" t="s">
        <v>506</v>
      </c>
      <c r="D80" s="101">
        <v>15</v>
      </c>
      <c r="E80" s="103">
        <v>1</v>
      </c>
      <c r="F80" s="103">
        <v>1</v>
      </c>
      <c r="G80" s="103">
        <v>1</v>
      </c>
      <c r="H80" s="103">
        <v>1</v>
      </c>
      <c r="I80" s="103">
        <v>1</v>
      </c>
      <c r="J80" s="103">
        <f t="shared" si="8"/>
        <v>5</v>
      </c>
      <c r="K80" s="103">
        <f t="shared" si="9"/>
        <v>75</v>
      </c>
      <c r="L80" s="103" t="s">
        <v>15</v>
      </c>
      <c r="M80" s="103" t="s">
        <v>158</v>
      </c>
      <c r="N80" s="103" t="s">
        <v>473</v>
      </c>
      <c r="O80" s="103" t="s">
        <v>473</v>
      </c>
      <c r="P80" s="103" t="s">
        <v>473</v>
      </c>
      <c r="Q80" s="103" t="s">
        <v>473</v>
      </c>
      <c r="R80" s="104" t="s">
        <v>473</v>
      </c>
      <c r="S80" s="107"/>
      <c r="T80" s="435"/>
      <c r="U80" s="435"/>
      <c r="V80" s="435"/>
      <c r="W80" s="435"/>
      <c r="X80" s="435"/>
      <c r="Y80" s="435"/>
      <c r="Z80" s="435"/>
      <c r="AA80" s="435"/>
      <c r="AB80" s="435"/>
      <c r="AC80" s="435"/>
      <c r="AD80" s="435"/>
      <c r="AE80" s="435"/>
      <c r="AF80" s="435"/>
      <c r="AG80" s="435"/>
    </row>
    <row r="81" spans="1:33" s="443" customFormat="1" ht="102" customHeight="1" thickBot="1" x14ac:dyDescent="0.3">
      <c r="A81" s="215" t="s">
        <v>105</v>
      </c>
      <c r="B81" s="185" t="s">
        <v>368</v>
      </c>
      <c r="C81" s="198" t="s">
        <v>507</v>
      </c>
      <c r="D81" s="186">
        <v>15</v>
      </c>
      <c r="E81" s="187">
        <v>1</v>
      </c>
      <c r="F81" s="187">
        <v>1</v>
      </c>
      <c r="G81" s="187">
        <v>1</v>
      </c>
      <c r="H81" s="187">
        <v>1</v>
      </c>
      <c r="I81" s="187">
        <v>1</v>
      </c>
      <c r="J81" s="187">
        <f t="shared" si="8"/>
        <v>5</v>
      </c>
      <c r="K81" s="187">
        <f t="shared" si="9"/>
        <v>75</v>
      </c>
      <c r="L81" s="187" t="s">
        <v>15</v>
      </c>
      <c r="M81" s="187" t="s">
        <v>158</v>
      </c>
      <c r="N81" s="187" t="s">
        <v>473</v>
      </c>
      <c r="O81" s="187"/>
      <c r="P81" s="187" t="s">
        <v>473</v>
      </c>
      <c r="Q81" s="187" t="s">
        <v>473</v>
      </c>
      <c r="R81" s="199"/>
      <c r="S81" s="116" t="s">
        <v>508</v>
      </c>
      <c r="T81" s="435"/>
      <c r="U81" s="435"/>
      <c r="V81" s="435"/>
      <c r="W81" s="435"/>
      <c r="X81" s="435"/>
      <c r="Y81" s="435"/>
      <c r="Z81" s="435"/>
      <c r="AA81" s="435"/>
      <c r="AB81" s="435"/>
      <c r="AC81" s="435"/>
      <c r="AD81" s="435"/>
      <c r="AE81" s="435"/>
      <c r="AF81" s="435"/>
      <c r="AG81" s="435"/>
    </row>
    <row r="82" spans="1:33" s="443" customFormat="1" ht="106.5" customHeight="1" x14ac:dyDescent="0.25">
      <c r="A82" s="208" t="s">
        <v>371</v>
      </c>
      <c r="B82" s="175" t="s">
        <v>372</v>
      </c>
      <c r="C82" s="197" t="s">
        <v>374</v>
      </c>
      <c r="D82" s="182">
        <v>15</v>
      </c>
      <c r="E82" s="179">
        <v>1</v>
      </c>
      <c r="F82" s="179">
        <v>1</v>
      </c>
      <c r="G82" s="179">
        <v>1</v>
      </c>
      <c r="H82" s="179">
        <v>1</v>
      </c>
      <c r="I82" s="179">
        <v>1</v>
      </c>
      <c r="J82" s="179">
        <f t="shared" si="8"/>
        <v>5</v>
      </c>
      <c r="K82" s="179">
        <f t="shared" si="9"/>
        <v>75</v>
      </c>
      <c r="L82" s="179" t="s">
        <v>15</v>
      </c>
      <c r="M82" s="179" t="s">
        <v>158</v>
      </c>
      <c r="N82" s="179"/>
      <c r="O82" s="183"/>
      <c r="P82" s="183"/>
      <c r="Q82" s="183"/>
      <c r="R82" s="184"/>
      <c r="S82" s="120"/>
      <c r="T82" s="435"/>
      <c r="U82" s="435"/>
      <c r="V82" s="435"/>
      <c r="W82" s="435"/>
      <c r="X82" s="435"/>
      <c r="Y82" s="435"/>
      <c r="Z82" s="435"/>
      <c r="AA82" s="435"/>
      <c r="AB82" s="435"/>
      <c r="AC82" s="435"/>
      <c r="AD82" s="435"/>
      <c r="AE82" s="435"/>
      <c r="AF82" s="435"/>
      <c r="AG82" s="435"/>
    </row>
    <row r="83" spans="1:33" s="443" customFormat="1" ht="81" customHeight="1" x14ac:dyDescent="0.25">
      <c r="A83" s="211" t="s">
        <v>377</v>
      </c>
      <c r="B83" s="172" t="s">
        <v>379</v>
      </c>
      <c r="C83" s="176" t="s">
        <v>381</v>
      </c>
      <c r="D83" s="101">
        <v>15</v>
      </c>
      <c r="E83" s="127">
        <v>0</v>
      </c>
      <c r="F83" s="103">
        <v>1</v>
      </c>
      <c r="G83" s="103">
        <v>1</v>
      </c>
      <c r="H83" s="103">
        <v>1</v>
      </c>
      <c r="I83" s="103">
        <v>1</v>
      </c>
      <c r="J83" s="103">
        <f t="shared" si="8"/>
        <v>4</v>
      </c>
      <c r="K83" s="103">
        <f t="shared" si="9"/>
        <v>60</v>
      </c>
      <c r="L83" s="103" t="s">
        <v>15</v>
      </c>
      <c r="M83" s="103" t="s">
        <v>158</v>
      </c>
      <c r="N83" s="103"/>
      <c r="O83" s="112"/>
      <c r="P83" s="112"/>
      <c r="Q83" s="112"/>
      <c r="R83" s="113"/>
      <c r="S83" s="107"/>
      <c r="T83" s="435"/>
      <c r="U83" s="435"/>
      <c r="V83" s="435"/>
      <c r="W83" s="435"/>
      <c r="X83" s="435"/>
      <c r="Y83" s="435"/>
      <c r="Z83" s="435"/>
      <c r="AA83" s="435"/>
      <c r="AB83" s="435"/>
      <c r="AC83" s="435"/>
      <c r="AD83" s="435"/>
      <c r="AE83" s="435"/>
      <c r="AF83" s="435"/>
      <c r="AG83" s="435"/>
    </row>
    <row r="84" spans="1:33" s="443" customFormat="1" ht="84.75" customHeight="1" x14ac:dyDescent="0.25">
      <c r="A84" s="211" t="s">
        <v>382</v>
      </c>
      <c r="B84" s="172" t="s">
        <v>383</v>
      </c>
      <c r="C84" s="176" t="s">
        <v>384</v>
      </c>
      <c r="D84" s="101">
        <v>15</v>
      </c>
      <c r="E84" s="103">
        <v>1</v>
      </c>
      <c r="F84" s="103">
        <v>1</v>
      </c>
      <c r="G84" s="103">
        <v>1</v>
      </c>
      <c r="H84" s="103">
        <v>1</v>
      </c>
      <c r="I84" s="103">
        <v>1</v>
      </c>
      <c r="J84" s="103">
        <f t="shared" si="8"/>
        <v>5</v>
      </c>
      <c r="K84" s="103">
        <f t="shared" si="9"/>
        <v>75</v>
      </c>
      <c r="L84" s="103" t="s">
        <v>15</v>
      </c>
      <c r="M84" s="103" t="s">
        <v>158</v>
      </c>
      <c r="N84" s="103"/>
      <c r="O84" s="112"/>
      <c r="P84" s="112"/>
      <c r="Q84" s="112"/>
      <c r="R84" s="113"/>
      <c r="S84" s="107"/>
      <c r="T84" s="435"/>
      <c r="U84" s="435"/>
      <c r="V84" s="435"/>
      <c r="W84" s="435"/>
      <c r="X84" s="435"/>
      <c r="Y84" s="435"/>
      <c r="Z84" s="435"/>
      <c r="AA84" s="435"/>
      <c r="AB84" s="435"/>
      <c r="AC84" s="435"/>
      <c r="AD84" s="435"/>
      <c r="AE84" s="435"/>
      <c r="AF84" s="435"/>
      <c r="AG84" s="435"/>
    </row>
    <row r="85" spans="1:33" s="443" customFormat="1" ht="117.75" customHeight="1" x14ac:dyDescent="0.25">
      <c r="A85" s="211" t="s">
        <v>377</v>
      </c>
      <c r="B85" s="172" t="s">
        <v>386</v>
      </c>
      <c r="C85" s="176" t="s">
        <v>388</v>
      </c>
      <c r="D85" s="101">
        <v>15</v>
      </c>
      <c r="E85" s="109">
        <v>1</v>
      </c>
      <c r="F85" s="103">
        <v>0</v>
      </c>
      <c r="G85" s="103">
        <v>0</v>
      </c>
      <c r="H85" s="103">
        <v>1</v>
      </c>
      <c r="I85" s="103">
        <v>1</v>
      </c>
      <c r="J85" s="103">
        <f t="shared" si="8"/>
        <v>3</v>
      </c>
      <c r="K85" s="109">
        <f t="shared" si="9"/>
        <v>45</v>
      </c>
      <c r="L85" s="103" t="s">
        <v>21</v>
      </c>
      <c r="M85" s="103" t="s">
        <v>158</v>
      </c>
      <c r="N85" s="103"/>
      <c r="O85" s="112"/>
      <c r="P85" s="112"/>
      <c r="Q85" s="112"/>
      <c r="R85" s="113"/>
      <c r="S85" s="107"/>
      <c r="T85" s="435"/>
      <c r="U85" s="435"/>
      <c r="V85" s="435"/>
      <c r="W85" s="435"/>
      <c r="X85" s="435"/>
      <c r="Y85" s="435"/>
      <c r="Z85" s="435"/>
      <c r="AA85" s="435"/>
      <c r="AB85" s="435"/>
      <c r="AC85" s="435"/>
      <c r="AD85" s="435"/>
      <c r="AE85" s="435"/>
      <c r="AF85" s="435"/>
      <c r="AG85" s="435"/>
    </row>
    <row r="86" spans="1:33" s="443" customFormat="1" ht="66.75" customHeight="1" x14ac:dyDescent="0.25">
      <c r="A86" s="211" t="s">
        <v>371</v>
      </c>
      <c r="B86" s="172" t="s">
        <v>390</v>
      </c>
      <c r="C86" s="176" t="s">
        <v>391</v>
      </c>
      <c r="D86" s="101">
        <v>15</v>
      </c>
      <c r="E86" s="103">
        <v>1</v>
      </c>
      <c r="F86" s="103">
        <v>1</v>
      </c>
      <c r="G86" s="103">
        <v>0</v>
      </c>
      <c r="H86" s="103">
        <v>1</v>
      </c>
      <c r="I86" s="103">
        <v>1</v>
      </c>
      <c r="J86" s="103">
        <f t="shared" si="8"/>
        <v>4</v>
      </c>
      <c r="K86" s="103">
        <f t="shared" si="9"/>
        <v>60</v>
      </c>
      <c r="L86" s="103" t="s">
        <v>15</v>
      </c>
      <c r="M86" s="103" t="s">
        <v>158</v>
      </c>
      <c r="N86" s="103"/>
      <c r="O86" s="112"/>
      <c r="P86" s="112"/>
      <c r="Q86" s="112"/>
      <c r="R86" s="113"/>
      <c r="S86" s="107"/>
      <c r="T86" s="435"/>
      <c r="U86" s="435"/>
      <c r="V86" s="435"/>
      <c r="W86" s="435"/>
      <c r="X86" s="435"/>
      <c r="Y86" s="435"/>
      <c r="Z86" s="435"/>
      <c r="AA86" s="435"/>
      <c r="AB86" s="435"/>
      <c r="AC86" s="435"/>
      <c r="AD86" s="435"/>
      <c r="AE86" s="435"/>
      <c r="AF86" s="435"/>
      <c r="AG86" s="435"/>
    </row>
    <row r="87" spans="1:33" s="443" customFormat="1" ht="76.5" customHeight="1" x14ac:dyDescent="0.25">
      <c r="A87" s="211" t="s">
        <v>371</v>
      </c>
      <c r="B87" s="172" t="s">
        <v>393</v>
      </c>
      <c r="C87" s="176" t="s">
        <v>395</v>
      </c>
      <c r="D87" s="101">
        <v>20</v>
      </c>
      <c r="E87" s="103">
        <v>0</v>
      </c>
      <c r="F87" s="103">
        <v>1</v>
      </c>
      <c r="G87" s="103">
        <v>1</v>
      </c>
      <c r="H87" s="103">
        <v>1</v>
      </c>
      <c r="I87" s="103">
        <v>1</v>
      </c>
      <c r="J87" s="103">
        <f t="shared" si="8"/>
        <v>4</v>
      </c>
      <c r="K87" s="103">
        <f t="shared" si="9"/>
        <v>80</v>
      </c>
      <c r="L87" s="103" t="s">
        <v>22</v>
      </c>
      <c r="M87" s="103" t="s">
        <v>158</v>
      </c>
      <c r="N87" s="103"/>
      <c r="O87" s="112"/>
      <c r="P87" s="112"/>
      <c r="Q87" s="112"/>
      <c r="R87" s="113"/>
      <c r="S87" s="107"/>
      <c r="T87" s="435"/>
      <c r="U87" s="435"/>
      <c r="V87" s="435"/>
      <c r="W87" s="435"/>
      <c r="X87" s="435"/>
      <c r="Y87" s="435"/>
      <c r="Z87" s="435"/>
      <c r="AA87" s="435"/>
      <c r="AB87" s="435"/>
      <c r="AC87" s="435"/>
      <c r="AD87" s="435"/>
      <c r="AE87" s="435"/>
      <c r="AF87" s="435"/>
      <c r="AG87" s="435"/>
    </row>
    <row r="88" spans="1:33" s="443" customFormat="1" ht="72.75" customHeight="1" x14ac:dyDescent="0.25">
      <c r="A88" s="211" t="s">
        <v>371</v>
      </c>
      <c r="B88" s="172" t="s">
        <v>397</v>
      </c>
      <c r="C88" s="176" t="s">
        <v>398</v>
      </c>
      <c r="D88" s="101">
        <v>15</v>
      </c>
      <c r="E88" s="103">
        <v>1</v>
      </c>
      <c r="F88" s="103">
        <v>1</v>
      </c>
      <c r="G88" s="103">
        <v>0</v>
      </c>
      <c r="H88" s="103">
        <v>1</v>
      </c>
      <c r="I88" s="103">
        <v>1</v>
      </c>
      <c r="J88" s="103">
        <f t="shared" si="8"/>
        <v>4</v>
      </c>
      <c r="K88" s="103">
        <f t="shared" si="9"/>
        <v>60</v>
      </c>
      <c r="L88" s="103" t="s">
        <v>15</v>
      </c>
      <c r="M88" s="103" t="s">
        <v>158</v>
      </c>
      <c r="N88" s="103"/>
      <c r="O88" s="112"/>
      <c r="P88" s="112"/>
      <c r="Q88" s="112"/>
      <c r="R88" s="113"/>
      <c r="S88" s="107"/>
      <c r="T88" s="435"/>
      <c r="U88" s="435"/>
      <c r="V88" s="435"/>
      <c r="W88" s="435"/>
      <c r="X88" s="435"/>
      <c r="Y88" s="435"/>
      <c r="Z88" s="435"/>
      <c r="AA88" s="435"/>
      <c r="AB88" s="435"/>
      <c r="AC88" s="435"/>
      <c r="AD88" s="435"/>
      <c r="AE88" s="435"/>
      <c r="AF88" s="435"/>
      <c r="AG88" s="435"/>
    </row>
    <row r="89" spans="1:33" s="443" customFormat="1" ht="99.75" customHeight="1" x14ac:dyDescent="0.25">
      <c r="A89" s="211" t="s">
        <v>382</v>
      </c>
      <c r="B89" s="172" t="s">
        <v>399</v>
      </c>
      <c r="C89" s="176" t="s">
        <v>509</v>
      </c>
      <c r="D89" s="101">
        <v>15</v>
      </c>
      <c r="E89" s="103">
        <v>1</v>
      </c>
      <c r="F89" s="103">
        <v>1</v>
      </c>
      <c r="G89" s="103">
        <v>0</v>
      </c>
      <c r="H89" s="103">
        <v>1</v>
      </c>
      <c r="I89" s="103">
        <v>1</v>
      </c>
      <c r="J89" s="103">
        <f t="shared" si="8"/>
        <v>4</v>
      </c>
      <c r="K89" s="103">
        <f t="shared" si="9"/>
        <v>60</v>
      </c>
      <c r="L89" s="103" t="s">
        <v>15</v>
      </c>
      <c r="M89" s="103" t="s">
        <v>158</v>
      </c>
      <c r="N89" s="103"/>
      <c r="O89" s="112"/>
      <c r="P89" s="112"/>
      <c r="Q89" s="112"/>
      <c r="R89" s="113"/>
      <c r="S89" s="107"/>
      <c r="T89" s="435"/>
      <c r="U89" s="435"/>
      <c r="V89" s="435"/>
      <c r="W89" s="435"/>
      <c r="X89" s="435"/>
      <c r="Y89" s="435"/>
      <c r="Z89" s="435"/>
      <c r="AA89" s="435"/>
      <c r="AB89" s="435"/>
      <c r="AC89" s="435"/>
      <c r="AD89" s="435"/>
      <c r="AE89" s="435"/>
      <c r="AF89" s="435"/>
      <c r="AG89" s="435"/>
    </row>
    <row r="90" spans="1:33" s="443" customFormat="1" ht="66.75" customHeight="1" x14ac:dyDescent="0.25">
      <c r="A90" s="211" t="s">
        <v>377</v>
      </c>
      <c r="B90" s="172" t="s">
        <v>402</v>
      </c>
      <c r="C90" s="176" t="s">
        <v>405</v>
      </c>
      <c r="D90" s="101">
        <v>15</v>
      </c>
      <c r="E90" s="103">
        <v>1</v>
      </c>
      <c r="F90" s="103">
        <v>1</v>
      </c>
      <c r="G90" s="103">
        <v>1</v>
      </c>
      <c r="H90" s="103">
        <v>1</v>
      </c>
      <c r="I90" s="103">
        <v>1</v>
      </c>
      <c r="J90" s="103">
        <f t="shared" si="8"/>
        <v>5</v>
      </c>
      <c r="K90" s="103">
        <f t="shared" si="9"/>
        <v>75</v>
      </c>
      <c r="L90" s="103" t="s">
        <v>15</v>
      </c>
      <c r="M90" s="103" t="s">
        <v>158</v>
      </c>
      <c r="N90" s="103"/>
      <c r="O90" s="112"/>
      <c r="P90" s="112"/>
      <c r="Q90" s="112"/>
      <c r="R90" s="113"/>
      <c r="S90" s="107"/>
      <c r="T90" s="435"/>
      <c r="U90" s="435"/>
      <c r="V90" s="435"/>
      <c r="W90" s="435"/>
      <c r="X90" s="435"/>
      <c r="Y90" s="435"/>
      <c r="Z90" s="435"/>
      <c r="AA90" s="435"/>
      <c r="AB90" s="435"/>
      <c r="AC90" s="435"/>
      <c r="AD90" s="435"/>
      <c r="AE90" s="435"/>
      <c r="AF90" s="435"/>
      <c r="AG90" s="435"/>
    </row>
    <row r="91" spans="1:33" s="443" customFormat="1" ht="71.25" customHeight="1" x14ac:dyDescent="0.25">
      <c r="A91" s="211" t="s">
        <v>377</v>
      </c>
      <c r="B91" s="172" t="s">
        <v>406</v>
      </c>
      <c r="C91" s="176" t="s">
        <v>407</v>
      </c>
      <c r="D91" s="101">
        <v>15</v>
      </c>
      <c r="E91" s="103">
        <v>1</v>
      </c>
      <c r="F91" s="103">
        <v>1</v>
      </c>
      <c r="G91" s="103">
        <v>1</v>
      </c>
      <c r="H91" s="103">
        <v>1</v>
      </c>
      <c r="I91" s="103">
        <v>1</v>
      </c>
      <c r="J91" s="103">
        <f t="shared" si="8"/>
        <v>5</v>
      </c>
      <c r="K91" s="103">
        <f t="shared" si="9"/>
        <v>75</v>
      </c>
      <c r="L91" s="103" t="s">
        <v>15</v>
      </c>
      <c r="M91" s="103" t="s">
        <v>158</v>
      </c>
      <c r="N91" s="103"/>
      <c r="O91" s="112"/>
      <c r="P91" s="112"/>
      <c r="Q91" s="112"/>
      <c r="R91" s="113"/>
      <c r="S91" s="107"/>
      <c r="T91" s="435"/>
      <c r="U91" s="435"/>
      <c r="V91" s="435"/>
      <c r="W91" s="435"/>
      <c r="X91" s="435"/>
      <c r="Y91" s="435"/>
      <c r="Z91" s="435"/>
      <c r="AA91" s="435"/>
      <c r="AB91" s="435"/>
      <c r="AC91" s="435"/>
      <c r="AD91" s="435"/>
      <c r="AE91" s="435"/>
      <c r="AF91" s="435"/>
      <c r="AG91" s="435"/>
    </row>
    <row r="92" spans="1:33" s="443" customFormat="1" ht="101.25" customHeight="1" x14ac:dyDescent="0.25">
      <c r="A92" s="211" t="s">
        <v>377</v>
      </c>
      <c r="B92" s="172" t="s">
        <v>408</v>
      </c>
      <c r="C92" s="176" t="s">
        <v>409</v>
      </c>
      <c r="D92" s="101">
        <v>15</v>
      </c>
      <c r="E92" s="103">
        <v>1</v>
      </c>
      <c r="F92" s="103">
        <v>1</v>
      </c>
      <c r="G92" s="103">
        <v>0</v>
      </c>
      <c r="H92" s="103">
        <v>1</v>
      </c>
      <c r="I92" s="103">
        <v>1</v>
      </c>
      <c r="J92" s="103">
        <f t="shared" si="8"/>
        <v>4</v>
      </c>
      <c r="K92" s="103">
        <f t="shared" si="9"/>
        <v>60</v>
      </c>
      <c r="L92" s="103" t="s">
        <v>15</v>
      </c>
      <c r="M92" s="103" t="s">
        <v>158</v>
      </c>
      <c r="N92" s="103"/>
      <c r="O92" s="112"/>
      <c r="P92" s="112"/>
      <c r="Q92" s="112"/>
      <c r="R92" s="113"/>
      <c r="S92" s="107"/>
      <c r="T92" s="435"/>
      <c r="U92" s="435"/>
      <c r="V92" s="435"/>
      <c r="W92" s="435"/>
      <c r="X92" s="435"/>
      <c r="Y92" s="435"/>
      <c r="Z92" s="435"/>
      <c r="AA92" s="435"/>
      <c r="AB92" s="435"/>
      <c r="AC92" s="435"/>
      <c r="AD92" s="435"/>
      <c r="AE92" s="435"/>
      <c r="AF92" s="435"/>
      <c r="AG92" s="435"/>
    </row>
    <row r="93" spans="1:33" s="443" customFormat="1" ht="70.5" customHeight="1" x14ac:dyDescent="0.25">
      <c r="A93" s="211" t="s">
        <v>371</v>
      </c>
      <c r="B93" s="172" t="s">
        <v>410</v>
      </c>
      <c r="C93" s="176" t="s">
        <v>411</v>
      </c>
      <c r="D93" s="101">
        <v>15</v>
      </c>
      <c r="E93" s="103">
        <v>1</v>
      </c>
      <c r="F93" s="103">
        <v>1</v>
      </c>
      <c r="G93" s="103">
        <v>0</v>
      </c>
      <c r="H93" s="103">
        <v>1</v>
      </c>
      <c r="I93" s="103">
        <v>1</v>
      </c>
      <c r="J93" s="103">
        <f t="shared" si="8"/>
        <v>4</v>
      </c>
      <c r="K93" s="103">
        <f t="shared" si="9"/>
        <v>60</v>
      </c>
      <c r="L93" s="103" t="s">
        <v>15</v>
      </c>
      <c r="M93" s="103" t="s">
        <v>158</v>
      </c>
      <c r="N93" s="103"/>
      <c r="O93" s="112"/>
      <c r="P93" s="112"/>
      <c r="Q93" s="112"/>
      <c r="R93" s="113"/>
      <c r="S93" s="107"/>
      <c r="T93" s="435"/>
      <c r="U93" s="435"/>
      <c r="V93" s="435"/>
      <c r="W93" s="435"/>
      <c r="X93" s="435"/>
      <c r="Y93" s="435"/>
      <c r="Z93" s="435"/>
      <c r="AA93" s="435"/>
      <c r="AB93" s="435"/>
      <c r="AC93" s="435"/>
      <c r="AD93" s="435"/>
      <c r="AE93" s="435"/>
      <c r="AF93" s="435"/>
      <c r="AG93" s="435"/>
    </row>
    <row r="94" spans="1:33" s="443" customFormat="1" ht="118.5" customHeight="1" x14ac:dyDescent="0.25">
      <c r="A94" s="211" t="s">
        <v>371</v>
      </c>
      <c r="B94" s="172" t="s">
        <v>412</v>
      </c>
      <c r="C94" s="176" t="s">
        <v>414</v>
      </c>
      <c r="D94" s="101">
        <v>15</v>
      </c>
      <c r="E94" s="103">
        <v>1</v>
      </c>
      <c r="F94" s="103">
        <v>1</v>
      </c>
      <c r="G94" s="103">
        <v>1</v>
      </c>
      <c r="H94" s="103">
        <v>1</v>
      </c>
      <c r="I94" s="103">
        <v>1</v>
      </c>
      <c r="J94" s="103">
        <f t="shared" si="8"/>
        <v>5</v>
      </c>
      <c r="K94" s="103">
        <f t="shared" si="9"/>
        <v>75</v>
      </c>
      <c r="L94" s="103" t="s">
        <v>15</v>
      </c>
      <c r="M94" s="103" t="s">
        <v>158</v>
      </c>
      <c r="N94" s="103"/>
      <c r="O94" s="112"/>
      <c r="P94" s="112"/>
      <c r="Q94" s="112"/>
      <c r="R94" s="113"/>
      <c r="S94" s="107"/>
      <c r="T94" s="435"/>
      <c r="U94" s="435"/>
      <c r="V94" s="435"/>
      <c r="W94" s="435"/>
      <c r="X94" s="435"/>
      <c r="Y94" s="435"/>
      <c r="Z94" s="435"/>
      <c r="AA94" s="435"/>
      <c r="AB94" s="435"/>
      <c r="AC94" s="435"/>
      <c r="AD94" s="435"/>
      <c r="AE94" s="435"/>
      <c r="AF94" s="435"/>
      <c r="AG94" s="435"/>
    </row>
    <row r="95" spans="1:33" s="443" customFormat="1" ht="68.25" customHeight="1" x14ac:dyDescent="0.25">
      <c r="A95" s="211" t="s">
        <v>371</v>
      </c>
      <c r="B95" s="172" t="s">
        <v>415</v>
      </c>
      <c r="C95" s="176" t="s">
        <v>418</v>
      </c>
      <c r="D95" s="101">
        <v>15</v>
      </c>
      <c r="E95" s="103">
        <v>1</v>
      </c>
      <c r="F95" s="103">
        <v>0</v>
      </c>
      <c r="G95" s="103">
        <v>1</v>
      </c>
      <c r="H95" s="103">
        <v>1</v>
      </c>
      <c r="I95" s="103">
        <v>1</v>
      </c>
      <c r="J95" s="103">
        <f t="shared" si="8"/>
        <v>4</v>
      </c>
      <c r="K95" s="103">
        <f t="shared" si="9"/>
        <v>60</v>
      </c>
      <c r="L95" s="103" t="s">
        <v>15</v>
      </c>
      <c r="M95" s="103" t="s">
        <v>158</v>
      </c>
      <c r="N95" s="103"/>
      <c r="O95" s="112"/>
      <c r="P95" s="112"/>
      <c r="Q95" s="112"/>
      <c r="R95" s="113"/>
      <c r="S95" s="107"/>
      <c r="T95" s="435"/>
      <c r="U95" s="435"/>
      <c r="V95" s="435"/>
      <c r="W95" s="435"/>
      <c r="X95" s="435"/>
      <c r="Y95" s="435"/>
      <c r="Z95" s="435"/>
      <c r="AA95" s="435"/>
      <c r="AB95" s="435"/>
      <c r="AC95" s="435"/>
      <c r="AD95" s="435"/>
      <c r="AE95" s="435"/>
      <c r="AF95" s="435"/>
      <c r="AG95" s="435"/>
    </row>
    <row r="96" spans="1:33" s="443" customFormat="1" ht="81.75" customHeight="1" x14ac:dyDescent="0.25">
      <c r="A96" s="211" t="s">
        <v>377</v>
      </c>
      <c r="B96" s="172" t="s">
        <v>419</v>
      </c>
      <c r="C96" s="176" t="s">
        <v>420</v>
      </c>
      <c r="D96" s="101">
        <v>15</v>
      </c>
      <c r="E96" s="103">
        <v>1</v>
      </c>
      <c r="F96" s="103">
        <v>1</v>
      </c>
      <c r="G96" s="103">
        <v>1</v>
      </c>
      <c r="H96" s="103">
        <v>1</v>
      </c>
      <c r="I96" s="103">
        <v>1</v>
      </c>
      <c r="J96" s="103">
        <f t="shared" si="8"/>
        <v>5</v>
      </c>
      <c r="K96" s="103">
        <f t="shared" si="9"/>
        <v>75</v>
      </c>
      <c r="L96" s="103" t="s">
        <v>15</v>
      </c>
      <c r="M96" s="103" t="s">
        <v>158</v>
      </c>
      <c r="N96" s="103"/>
      <c r="O96" s="112"/>
      <c r="P96" s="112"/>
      <c r="Q96" s="112"/>
      <c r="R96" s="113"/>
      <c r="S96" s="107"/>
      <c r="T96" s="435"/>
      <c r="U96" s="435"/>
      <c r="V96" s="435"/>
      <c r="W96" s="435"/>
      <c r="X96" s="435"/>
      <c r="Y96" s="435"/>
      <c r="Z96" s="435"/>
      <c r="AA96" s="435"/>
      <c r="AB96" s="435"/>
      <c r="AC96" s="435"/>
      <c r="AD96" s="435"/>
      <c r="AE96" s="435"/>
      <c r="AF96" s="435"/>
      <c r="AG96" s="435"/>
    </row>
    <row r="97" spans="1:33" s="443" customFormat="1" ht="110.25" customHeight="1" x14ac:dyDescent="0.25">
      <c r="A97" s="211" t="s">
        <v>371</v>
      </c>
      <c r="B97" s="172" t="s">
        <v>421</v>
      </c>
      <c r="C97" s="176" t="s">
        <v>423</v>
      </c>
      <c r="D97" s="101">
        <v>15</v>
      </c>
      <c r="E97" s="103">
        <v>1</v>
      </c>
      <c r="F97" s="103">
        <v>1</v>
      </c>
      <c r="G97" s="103">
        <v>1</v>
      </c>
      <c r="H97" s="103">
        <v>1</v>
      </c>
      <c r="I97" s="103">
        <v>1</v>
      </c>
      <c r="J97" s="103">
        <f t="shared" si="8"/>
        <v>5</v>
      </c>
      <c r="K97" s="103">
        <f t="shared" si="9"/>
        <v>75</v>
      </c>
      <c r="L97" s="103" t="s">
        <v>15</v>
      </c>
      <c r="M97" s="103" t="s">
        <v>158</v>
      </c>
      <c r="N97" s="103"/>
      <c r="O97" s="112"/>
      <c r="P97" s="112"/>
      <c r="Q97" s="112"/>
      <c r="R97" s="113"/>
      <c r="S97" s="107"/>
      <c r="T97" s="435"/>
      <c r="U97" s="435"/>
      <c r="V97" s="435"/>
      <c r="W97" s="435"/>
      <c r="X97" s="435"/>
      <c r="Y97" s="435"/>
      <c r="Z97" s="435"/>
      <c r="AA97" s="435"/>
      <c r="AB97" s="435"/>
      <c r="AC97" s="435"/>
      <c r="AD97" s="435"/>
      <c r="AE97" s="435"/>
      <c r="AF97" s="435"/>
      <c r="AG97" s="435"/>
    </row>
    <row r="98" spans="1:33" s="443" customFormat="1" ht="107.25" customHeight="1" x14ac:dyDescent="0.25">
      <c r="A98" s="211" t="s">
        <v>425</v>
      </c>
      <c r="B98" s="172" t="s">
        <v>426</v>
      </c>
      <c r="C98" s="176" t="s">
        <v>510</v>
      </c>
      <c r="D98" s="101">
        <v>15</v>
      </c>
      <c r="E98" s="103">
        <v>1</v>
      </c>
      <c r="F98" s="103">
        <v>1</v>
      </c>
      <c r="G98" s="103">
        <v>1</v>
      </c>
      <c r="H98" s="103">
        <v>1</v>
      </c>
      <c r="I98" s="103">
        <v>1</v>
      </c>
      <c r="J98" s="103">
        <f t="shared" si="8"/>
        <v>5</v>
      </c>
      <c r="K98" s="103">
        <f t="shared" si="9"/>
        <v>75</v>
      </c>
      <c r="L98" s="103" t="s">
        <v>15</v>
      </c>
      <c r="M98" s="103" t="s">
        <v>158</v>
      </c>
      <c r="N98" s="103"/>
      <c r="O98" s="112"/>
      <c r="P98" s="112"/>
      <c r="Q98" s="112"/>
      <c r="R98" s="113"/>
      <c r="S98" s="107"/>
      <c r="T98" s="435"/>
      <c r="U98" s="435"/>
      <c r="V98" s="435"/>
      <c r="W98" s="435"/>
      <c r="X98" s="435"/>
      <c r="Y98" s="435"/>
      <c r="Z98" s="435"/>
      <c r="AA98" s="435"/>
      <c r="AB98" s="435"/>
      <c r="AC98" s="435"/>
      <c r="AD98" s="435"/>
      <c r="AE98" s="435"/>
      <c r="AF98" s="435"/>
      <c r="AG98" s="435"/>
    </row>
    <row r="99" spans="1:33" s="443" customFormat="1" ht="99" customHeight="1" x14ac:dyDescent="0.25">
      <c r="A99" s="211" t="s">
        <v>425</v>
      </c>
      <c r="B99" s="172" t="s">
        <v>430</v>
      </c>
      <c r="C99" s="176" t="s">
        <v>511</v>
      </c>
      <c r="D99" s="101">
        <v>20</v>
      </c>
      <c r="E99" s="109">
        <v>1</v>
      </c>
      <c r="F99" s="103">
        <v>1</v>
      </c>
      <c r="G99" s="103">
        <v>0</v>
      </c>
      <c r="H99" s="103">
        <v>1</v>
      </c>
      <c r="I99" s="103">
        <v>0</v>
      </c>
      <c r="J99" s="103">
        <f t="shared" si="8"/>
        <v>3</v>
      </c>
      <c r="K99" s="109">
        <f t="shared" si="9"/>
        <v>60</v>
      </c>
      <c r="L99" s="103" t="s">
        <v>15</v>
      </c>
      <c r="M99" s="103" t="s">
        <v>158</v>
      </c>
      <c r="N99" s="103"/>
      <c r="O99" s="112"/>
      <c r="P99" s="112"/>
      <c r="Q99" s="112"/>
      <c r="R99" s="113"/>
      <c r="S99" s="107"/>
      <c r="T99" s="435"/>
      <c r="U99" s="435"/>
      <c r="V99" s="435"/>
      <c r="W99" s="435"/>
      <c r="X99" s="435"/>
      <c r="Y99" s="435"/>
      <c r="Z99" s="435"/>
      <c r="AA99" s="435"/>
      <c r="AB99" s="435"/>
      <c r="AC99" s="435"/>
      <c r="AD99" s="435"/>
      <c r="AE99" s="435"/>
      <c r="AF99" s="435"/>
      <c r="AG99" s="435"/>
    </row>
    <row r="100" spans="1:33" s="443" customFormat="1" ht="102.75" customHeight="1" x14ac:dyDescent="0.25">
      <c r="A100" s="211" t="s">
        <v>371</v>
      </c>
      <c r="B100" s="172" t="s">
        <v>432</v>
      </c>
      <c r="C100" s="176" t="s">
        <v>434</v>
      </c>
      <c r="D100" s="101">
        <v>15</v>
      </c>
      <c r="E100" s="103">
        <v>1</v>
      </c>
      <c r="F100" s="103">
        <v>1</v>
      </c>
      <c r="G100" s="103">
        <v>1</v>
      </c>
      <c r="H100" s="103">
        <v>1</v>
      </c>
      <c r="I100" s="103">
        <v>1</v>
      </c>
      <c r="J100" s="103">
        <f t="shared" si="8"/>
        <v>5</v>
      </c>
      <c r="K100" s="103">
        <f t="shared" si="9"/>
        <v>75</v>
      </c>
      <c r="L100" s="103" t="s">
        <v>15</v>
      </c>
      <c r="M100" s="103" t="s">
        <v>158</v>
      </c>
      <c r="N100" s="103"/>
      <c r="O100" s="112"/>
      <c r="P100" s="112"/>
      <c r="Q100" s="112"/>
      <c r="R100" s="113"/>
      <c r="S100" s="107"/>
      <c r="T100" s="435"/>
      <c r="U100" s="435"/>
      <c r="V100" s="435"/>
      <c r="W100" s="435"/>
      <c r="X100" s="435"/>
      <c r="Y100" s="435"/>
      <c r="Z100" s="435"/>
      <c r="AA100" s="435"/>
      <c r="AB100" s="435"/>
      <c r="AC100" s="435"/>
      <c r="AD100" s="435"/>
      <c r="AE100" s="435"/>
      <c r="AF100" s="435"/>
      <c r="AG100" s="435"/>
    </row>
    <row r="101" spans="1:33" s="443" customFormat="1" ht="67.5" customHeight="1" x14ac:dyDescent="0.25">
      <c r="A101" s="211" t="s">
        <v>371</v>
      </c>
      <c r="B101" s="172" t="s">
        <v>435</v>
      </c>
      <c r="C101" s="176" t="s">
        <v>512</v>
      </c>
      <c r="D101" s="101">
        <v>20</v>
      </c>
      <c r="E101" s="103">
        <v>1</v>
      </c>
      <c r="F101" s="103">
        <v>1</v>
      </c>
      <c r="G101" s="103">
        <v>1</v>
      </c>
      <c r="H101" s="103">
        <v>1</v>
      </c>
      <c r="I101" s="103">
        <v>1</v>
      </c>
      <c r="J101" s="103">
        <f t="shared" si="8"/>
        <v>5</v>
      </c>
      <c r="K101" s="103">
        <f t="shared" si="9"/>
        <v>100</v>
      </c>
      <c r="L101" s="103" t="s">
        <v>22</v>
      </c>
      <c r="M101" s="103" t="s">
        <v>158</v>
      </c>
      <c r="N101" s="103"/>
      <c r="O101" s="112"/>
      <c r="P101" s="112"/>
      <c r="Q101" s="112"/>
      <c r="R101" s="113"/>
      <c r="S101" s="107"/>
      <c r="T101" s="435"/>
      <c r="U101" s="435"/>
      <c r="V101" s="435"/>
      <c r="W101" s="435"/>
      <c r="X101" s="435"/>
      <c r="Y101" s="435"/>
      <c r="Z101" s="435"/>
      <c r="AA101" s="435"/>
      <c r="AB101" s="435"/>
      <c r="AC101" s="435"/>
      <c r="AD101" s="435"/>
      <c r="AE101" s="435"/>
      <c r="AF101" s="435"/>
      <c r="AG101" s="435"/>
    </row>
    <row r="102" spans="1:33" s="443" customFormat="1" ht="111" customHeight="1" x14ac:dyDescent="0.25">
      <c r="A102" s="211" t="s">
        <v>371</v>
      </c>
      <c r="B102" s="172" t="s">
        <v>439</v>
      </c>
      <c r="C102" s="176" t="s">
        <v>440</v>
      </c>
      <c r="D102" s="101">
        <v>20</v>
      </c>
      <c r="E102" s="103">
        <v>1</v>
      </c>
      <c r="F102" s="103">
        <v>1</v>
      </c>
      <c r="G102" s="103">
        <v>1</v>
      </c>
      <c r="H102" s="103">
        <v>1</v>
      </c>
      <c r="I102" s="103">
        <v>1</v>
      </c>
      <c r="J102" s="103">
        <f t="shared" si="8"/>
        <v>5</v>
      </c>
      <c r="K102" s="103">
        <f t="shared" si="9"/>
        <v>100</v>
      </c>
      <c r="L102" s="103" t="s">
        <v>22</v>
      </c>
      <c r="M102" s="103" t="s">
        <v>158</v>
      </c>
      <c r="N102" s="103"/>
      <c r="O102" s="112"/>
      <c r="P102" s="112"/>
      <c r="Q102" s="112"/>
      <c r="R102" s="113"/>
      <c r="S102" s="107"/>
      <c r="T102" s="435"/>
      <c r="U102" s="435"/>
      <c r="V102" s="435"/>
      <c r="W102" s="435"/>
      <c r="X102" s="435"/>
      <c r="Y102" s="435"/>
      <c r="Z102" s="435"/>
      <c r="AA102" s="435"/>
      <c r="AB102" s="435"/>
      <c r="AC102" s="435"/>
      <c r="AD102" s="435"/>
      <c r="AE102" s="435"/>
      <c r="AF102" s="435"/>
      <c r="AG102" s="435"/>
    </row>
    <row r="103" spans="1:33" s="443" customFormat="1" ht="52.5" customHeight="1" x14ac:dyDescent="0.25">
      <c r="A103" s="211" t="s">
        <v>382</v>
      </c>
      <c r="B103" s="172" t="s">
        <v>441</v>
      </c>
      <c r="C103" s="176" t="s">
        <v>513</v>
      </c>
      <c r="D103" s="101">
        <v>20</v>
      </c>
      <c r="E103" s="103">
        <v>1</v>
      </c>
      <c r="F103" s="103">
        <v>1</v>
      </c>
      <c r="G103" s="103">
        <v>1</v>
      </c>
      <c r="H103" s="103">
        <v>1</v>
      </c>
      <c r="I103" s="103">
        <v>1</v>
      </c>
      <c r="J103" s="103">
        <f t="shared" si="8"/>
        <v>5</v>
      </c>
      <c r="K103" s="103">
        <f t="shared" si="9"/>
        <v>100</v>
      </c>
      <c r="L103" s="103" t="s">
        <v>22</v>
      </c>
      <c r="M103" s="103" t="s">
        <v>158</v>
      </c>
      <c r="N103" s="103"/>
      <c r="O103" s="112"/>
      <c r="P103" s="112"/>
      <c r="Q103" s="112"/>
      <c r="R103" s="113"/>
      <c r="S103" s="107"/>
      <c r="T103" s="435"/>
      <c r="U103" s="435"/>
      <c r="V103" s="435"/>
      <c r="W103" s="435"/>
      <c r="X103" s="435"/>
      <c r="Y103" s="435"/>
      <c r="Z103" s="435"/>
      <c r="AA103" s="435"/>
      <c r="AB103" s="435"/>
      <c r="AC103" s="435"/>
      <c r="AD103" s="435"/>
      <c r="AE103" s="435"/>
      <c r="AF103" s="435"/>
      <c r="AG103" s="435"/>
    </row>
    <row r="104" spans="1:33" s="443" customFormat="1" ht="54" customHeight="1" x14ac:dyDescent="0.25">
      <c r="A104" s="211" t="s">
        <v>377</v>
      </c>
      <c r="B104" s="172" t="s">
        <v>444</v>
      </c>
      <c r="C104" s="176" t="s">
        <v>514</v>
      </c>
      <c r="D104" s="101">
        <v>20</v>
      </c>
      <c r="E104" s="103">
        <v>0</v>
      </c>
      <c r="F104" s="103">
        <v>1</v>
      </c>
      <c r="G104" s="103">
        <v>1</v>
      </c>
      <c r="H104" s="103">
        <v>1</v>
      </c>
      <c r="I104" s="103">
        <v>1</v>
      </c>
      <c r="J104" s="103">
        <f t="shared" si="8"/>
        <v>4</v>
      </c>
      <c r="K104" s="103">
        <f t="shared" si="9"/>
        <v>80</v>
      </c>
      <c r="L104" s="103" t="s">
        <v>22</v>
      </c>
      <c r="M104" s="103" t="s">
        <v>158</v>
      </c>
      <c r="N104" s="103"/>
      <c r="O104" s="112"/>
      <c r="P104" s="112"/>
      <c r="Q104" s="112"/>
      <c r="R104" s="113"/>
      <c r="S104" s="107"/>
      <c r="T104" s="435"/>
      <c r="U104" s="435"/>
      <c r="V104" s="435"/>
      <c r="W104" s="435"/>
      <c r="X104" s="435"/>
      <c r="Y104" s="435"/>
      <c r="Z104" s="435"/>
      <c r="AA104" s="435"/>
      <c r="AB104" s="435"/>
      <c r="AC104" s="435"/>
      <c r="AD104" s="435"/>
      <c r="AE104" s="435"/>
      <c r="AF104" s="435"/>
      <c r="AG104" s="435"/>
    </row>
    <row r="105" spans="1:33" s="443" customFormat="1" ht="43.5" customHeight="1" x14ac:dyDescent="0.25">
      <c r="A105" s="211" t="s">
        <v>371</v>
      </c>
      <c r="B105" s="172" t="s">
        <v>448</v>
      </c>
      <c r="C105" s="176" t="s">
        <v>515</v>
      </c>
      <c r="D105" s="101">
        <v>20</v>
      </c>
      <c r="E105" s="103">
        <v>0</v>
      </c>
      <c r="F105" s="103">
        <v>1</v>
      </c>
      <c r="G105" s="103">
        <v>1</v>
      </c>
      <c r="H105" s="103">
        <v>1</v>
      </c>
      <c r="I105" s="103">
        <v>1</v>
      </c>
      <c r="J105" s="103">
        <f t="shared" si="8"/>
        <v>4</v>
      </c>
      <c r="K105" s="103">
        <f t="shared" si="9"/>
        <v>80</v>
      </c>
      <c r="L105" s="103" t="s">
        <v>22</v>
      </c>
      <c r="M105" s="103" t="s">
        <v>158</v>
      </c>
      <c r="N105" s="103"/>
      <c r="O105" s="112"/>
      <c r="P105" s="112"/>
      <c r="Q105" s="112"/>
      <c r="R105" s="113"/>
      <c r="S105" s="107"/>
      <c r="T105" s="435"/>
      <c r="U105" s="435"/>
      <c r="V105" s="435"/>
      <c r="W105" s="435"/>
      <c r="X105" s="435"/>
      <c r="Y105" s="435"/>
      <c r="Z105" s="435"/>
      <c r="AA105" s="435"/>
      <c r="AB105" s="435"/>
      <c r="AC105" s="435"/>
      <c r="AD105" s="435"/>
      <c r="AE105" s="435"/>
      <c r="AF105" s="435"/>
      <c r="AG105" s="435"/>
    </row>
    <row r="106" spans="1:33" s="443" customFormat="1" ht="60" x14ac:dyDescent="0.25">
      <c r="A106" s="211" t="s">
        <v>382</v>
      </c>
      <c r="B106" s="172" t="s">
        <v>451</v>
      </c>
      <c r="C106" s="176" t="s">
        <v>452</v>
      </c>
      <c r="D106" s="101">
        <v>15</v>
      </c>
      <c r="E106" s="103">
        <v>1</v>
      </c>
      <c r="F106" s="103">
        <v>1</v>
      </c>
      <c r="G106" s="103">
        <v>1</v>
      </c>
      <c r="H106" s="103">
        <v>1</v>
      </c>
      <c r="I106" s="103">
        <v>1</v>
      </c>
      <c r="J106" s="103">
        <f t="shared" si="8"/>
        <v>5</v>
      </c>
      <c r="K106" s="103">
        <f t="shared" si="9"/>
        <v>75</v>
      </c>
      <c r="L106" s="103" t="s">
        <v>15</v>
      </c>
      <c r="M106" s="103" t="s">
        <v>158</v>
      </c>
      <c r="N106" s="103"/>
      <c r="O106" s="112"/>
      <c r="P106" s="112"/>
      <c r="Q106" s="112"/>
      <c r="R106" s="113"/>
      <c r="S106" s="107"/>
      <c r="T106" s="435"/>
      <c r="U106" s="435"/>
      <c r="V106" s="435"/>
      <c r="W106" s="435"/>
      <c r="X106" s="435"/>
      <c r="Y106" s="435"/>
      <c r="Z106" s="435"/>
      <c r="AA106" s="435"/>
      <c r="AB106" s="435"/>
      <c r="AC106" s="435"/>
      <c r="AD106" s="435"/>
      <c r="AE106" s="435"/>
      <c r="AF106" s="435"/>
      <c r="AG106" s="435"/>
    </row>
    <row r="107" spans="1:33" s="443" customFormat="1" ht="92.25" customHeight="1" x14ac:dyDescent="0.25">
      <c r="A107" s="211" t="s">
        <v>371</v>
      </c>
      <c r="B107" s="172" t="s">
        <v>453</v>
      </c>
      <c r="C107" s="176" t="s">
        <v>456</v>
      </c>
      <c r="D107" s="101">
        <v>15</v>
      </c>
      <c r="E107" s="103">
        <v>1</v>
      </c>
      <c r="F107" s="103">
        <v>1</v>
      </c>
      <c r="G107" s="103">
        <v>1</v>
      </c>
      <c r="H107" s="103">
        <v>1</v>
      </c>
      <c r="I107" s="103">
        <v>1</v>
      </c>
      <c r="J107" s="103">
        <f t="shared" si="8"/>
        <v>5</v>
      </c>
      <c r="K107" s="103">
        <f t="shared" si="9"/>
        <v>75</v>
      </c>
      <c r="L107" s="103" t="s">
        <v>15</v>
      </c>
      <c r="M107" s="103" t="s">
        <v>158</v>
      </c>
      <c r="N107" s="103"/>
      <c r="O107" s="112"/>
      <c r="P107" s="112"/>
      <c r="Q107" s="112"/>
      <c r="R107" s="113"/>
      <c r="S107" s="107"/>
      <c r="T107" s="435"/>
      <c r="U107" s="435"/>
      <c r="V107" s="435"/>
      <c r="W107" s="435"/>
      <c r="X107" s="435"/>
      <c r="Y107" s="435"/>
      <c r="Z107" s="435"/>
      <c r="AA107" s="435"/>
      <c r="AB107" s="435"/>
      <c r="AC107" s="435"/>
      <c r="AD107" s="435"/>
      <c r="AE107" s="435"/>
      <c r="AF107" s="435"/>
      <c r="AG107" s="435"/>
    </row>
    <row r="108" spans="1:33" s="443" customFormat="1" ht="88.5" customHeight="1" x14ac:dyDescent="0.25">
      <c r="A108" s="211" t="s">
        <v>382</v>
      </c>
      <c r="B108" s="172" t="s">
        <v>457</v>
      </c>
      <c r="C108" s="176" t="s">
        <v>460</v>
      </c>
      <c r="D108" s="101">
        <v>20</v>
      </c>
      <c r="E108" s="103">
        <v>1</v>
      </c>
      <c r="F108" s="103">
        <v>0</v>
      </c>
      <c r="G108" s="103">
        <v>1</v>
      </c>
      <c r="H108" s="103">
        <v>0</v>
      </c>
      <c r="I108" s="103">
        <v>1</v>
      </c>
      <c r="J108" s="103">
        <f t="shared" si="8"/>
        <v>3</v>
      </c>
      <c r="K108" s="103">
        <f t="shared" si="9"/>
        <v>60</v>
      </c>
      <c r="L108" s="103" t="s">
        <v>15</v>
      </c>
      <c r="M108" s="103" t="s">
        <v>158</v>
      </c>
      <c r="N108" s="103"/>
      <c r="O108" s="112"/>
      <c r="P108" s="112"/>
      <c r="Q108" s="112"/>
      <c r="R108" s="113"/>
      <c r="S108" s="107"/>
      <c r="T108" s="435"/>
      <c r="U108" s="435"/>
      <c r="V108" s="435"/>
      <c r="W108" s="435"/>
      <c r="X108" s="435"/>
      <c r="Y108" s="435"/>
      <c r="Z108" s="435"/>
      <c r="AA108" s="435"/>
      <c r="AB108" s="435"/>
      <c r="AC108" s="435"/>
      <c r="AD108" s="435"/>
      <c r="AE108" s="435"/>
      <c r="AF108" s="435"/>
      <c r="AG108" s="435"/>
    </row>
    <row r="109" spans="1:33" s="443" customFormat="1" ht="63" customHeight="1" x14ac:dyDescent="0.25">
      <c r="A109" s="211" t="s">
        <v>382</v>
      </c>
      <c r="B109" s="172" t="s">
        <v>461</v>
      </c>
      <c r="C109" s="176" t="s">
        <v>462</v>
      </c>
      <c r="D109" s="101">
        <v>20</v>
      </c>
      <c r="E109" s="103">
        <v>1</v>
      </c>
      <c r="F109" s="103">
        <v>0</v>
      </c>
      <c r="G109" s="103">
        <v>1</v>
      </c>
      <c r="H109" s="103">
        <v>0</v>
      </c>
      <c r="I109" s="103">
        <v>1</v>
      </c>
      <c r="J109" s="103">
        <f t="shared" si="8"/>
        <v>3</v>
      </c>
      <c r="K109" s="103">
        <f t="shared" si="9"/>
        <v>60</v>
      </c>
      <c r="L109" s="103" t="s">
        <v>15</v>
      </c>
      <c r="M109" s="103" t="s">
        <v>158</v>
      </c>
      <c r="N109" s="103"/>
      <c r="O109" s="112"/>
      <c r="P109" s="112"/>
      <c r="Q109" s="112"/>
      <c r="R109" s="113"/>
      <c r="S109" s="107"/>
      <c r="T109" s="435"/>
      <c r="U109" s="435"/>
      <c r="V109" s="435"/>
      <c r="W109" s="435"/>
      <c r="X109" s="435"/>
      <c r="Y109" s="435"/>
      <c r="Z109" s="435"/>
      <c r="AA109" s="435"/>
      <c r="AB109" s="435"/>
      <c r="AC109" s="435"/>
      <c r="AD109" s="435"/>
      <c r="AE109" s="435"/>
      <c r="AF109" s="435"/>
      <c r="AG109" s="435"/>
    </row>
    <row r="110" spans="1:33" s="443" customFormat="1" ht="120" customHeight="1" x14ac:dyDescent="0.25">
      <c r="A110" s="211" t="s">
        <v>382</v>
      </c>
      <c r="B110" s="172" t="s">
        <v>463</v>
      </c>
      <c r="C110" s="176" t="s">
        <v>516</v>
      </c>
      <c r="D110" s="101">
        <v>20</v>
      </c>
      <c r="E110" s="103">
        <v>1</v>
      </c>
      <c r="F110" s="103">
        <v>1</v>
      </c>
      <c r="G110" s="103">
        <v>1</v>
      </c>
      <c r="H110" s="103">
        <v>1</v>
      </c>
      <c r="I110" s="103">
        <v>1</v>
      </c>
      <c r="J110" s="103">
        <f t="shared" si="8"/>
        <v>5</v>
      </c>
      <c r="K110" s="103">
        <f t="shared" si="9"/>
        <v>100</v>
      </c>
      <c r="L110" s="103" t="s">
        <v>22</v>
      </c>
      <c r="M110" s="103" t="s">
        <v>158</v>
      </c>
      <c r="N110" s="103"/>
      <c r="O110" s="112"/>
      <c r="P110" s="112"/>
      <c r="Q110" s="112"/>
      <c r="R110" s="113"/>
      <c r="S110" s="107"/>
      <c r="T110" s="435"/>
      <c r="U110" s="435"/>
      <c r="V110" s="435"/>
      <c r="W110" s="435"/>
      <c r="X110" s="435"/>
      <c r="Y110" s="435"/>
      <c r="Z110" s="435"/>
      <c r="AA110" s="435"/>
      <c r="AB110" s="435"/>
      <c r="AC110" s="435"/>
      <c r="AD110" s="435"/>
      <c r="AE110" s="435"/>
      <c r="AF110" s="435"/>
      <c r="AG110" s="435"/>
    </row>
    <row r="111" spans="1:33" s="443" customFormat="1" ht="85.5" customHeight="1" x14ac:dyDescent="0.25">
      <c r="A111" s="211" t="s">
        <v>371</v>
      </c>
      <c r="B111" s="172" t="s">
        <v>464</v>
      </c>
      <c r="C111" s="176" t="s">
        <v>517</v>
      </c>
      <c r="D111" s="101">
        <v>15</v>
      </c>
      <c r="E111" s="103">
        <v>1</v>
      </c>
      <c r="F111" s="103">
        <v>0</v>
      </c>
      <c r="G111" s="103">
        <v>1</v>
      </c>
      <c r="H111" s="103">
        <v>1</v>
      </c>
      <c r="I111" s="103">
        <v>1</v>
      </c>
      <c r="J111" s="103">
        <f t="shared" si="8"/>
        <v>4</v>
      </c>
      <c r="K111" s="103">
        <f t="shared" si="9"/>
        <v>60</v>
      </c>
      <c r="L111" s="103" t="s">
        <v>15</v>
      </c>
      <c r="M111" s="103" t="s">
        <v>158</v>
      </c>
      <c r="N111" s="103"/>
      <c r="O111" s="112"/>
      <c r="P111" s="112"/>
      <c r="Q111" s="112"/>
      <c r="R111" s="113"/>
      <c r="S111" s="107"/>
      <c r="T111" s="435"/>
      <c r="U111" s="435"/>
      <c r="V111" s="435"/>
      <c r="W111" s="435"/>
      <c r="X111" s="435"/>
      <c r="Y111" s="435"/>
      <c r="Z111" s="435"/>
      <c r="AA111" s="435"/>
      <c r="AB111" s="435"/>
      <c r="AC111" s="435"/>
      <c r="AD111" s="435"/>
      <c r="AE111" s="435"/>
      <c r="AF111" s="435"/>
      <c r="AG111" s="435"/>
    </row>
    <row r="112" spans="1:33" s="443" customFormat="1" ht="99" customHeight="1" x14ac:dyDescent="0.25">
      <c r="A112" s="211" t="s">
        <v>377</v>
      </c>
      <c r="B112" s="172" t="s">
        <v>466</v>
      </c>
      <c r="C112" s="176" t="s">
        <v>518</v>
      </c>
      <c r="D112" s="101">
        <v>15</v>
      </c>
      <c r="E112" s="103">
        <v>1</v>
      </c>
      <c r="F112" s="103">
        <v>0</v>
      </c>
      <c r="G112" s="103">
        <v>1</v>
      </c>
      <c r="H112" s="103">
        <v>1</v>
      </c>
      <c r="I112" s="103">
        <v>1</v>
      </c>
      <c r="J112" s="103">
        <f t="shared" si="8"/>
        <v>4</v>
      </c>
      <c r="K112" s="103">
        <f t="shared" si="9"/>
        <v>60</v>
      </c>
      <c r="L112" s="103" t="s">
        <v>15</v>
      </c>
      <c r="M112" s="103" t="s">
        <v>158</v>
      </c>
      <c r="N112" s="103"/>
      <c r="O112" s="112"/>
      <c r="P112" s="112"/>
      <c r="Q112" s="112"/>
      <c r="R112" s="113"/>
      <c r="S112" s="107"/>
      <c r="T112" s="435"/>
      <c r="U112" s="435"/>
      <c r="V112" s="435"/>
      <c r="W112" s="435"/>
      <c r="X112" s="435"/>
      <c r="Y112" s="435"/>
      <c r="Z112" s="435"/>
      <c r="AA112" s="435"/>
      <c r="AB112" s="435"/>
      <c r="AC112" s="435"/>
      <c r="AD112" s="435"/>
      <c r="AE112" s="435"/>
      <c r="AF112" s="435"/>
      <c r="AG112" s="435"/>
    </row>
    <row r="113" spans="1:33" s="443" customFormat="1" ht="99.75" customHeight="1" thickBot="1" x14ac:dyDescent="0.3">
      <c r="A113" s="215" t="s">
        <v>371</v>
      </c>
      <c r="B113" s="185" t="s">
        <v>469</v>
      </c>
      <c r="C113" s="198" t="s">
        <v>471</v>
      </c>
      <c r="D113" s="186">
        <v>15</v>
      </c>
      <c r="E113" s="187">
        <v>1</v>
      </c>
      <c r="F113" s="187">
        <v>1</v>
      </c>
      <c r="G113" s="187">
        <v>1</v>
      </c>
      <c r="H113" s="187">
        <v>1</v>
      </c>
      <c r="I113" s="187">
        <v>1</v>
      </c>
      <c r="J113" s="187">
        <f t="shared" si="8"/>
        <v>5</v>
      </c>
      <c r="K113" s="187">
        <f t="shared" si="9"/>
        <v>75</v>
      </c>
      <c r="L113" s="187" t="s">
        <v>15</v>
      </c>
      <c r="M113" s="187" t="s">
        <v>158</v>
      </c>
      <c r="N113" s="187"/>
      <c r="O113" s="188"/>
      <c r="P113" s="188"/>
      <c r="Q113" s="188"/>
      <c r="R113" s="189"/>
      <c r="S113" s="121"/>
      <c r="T113" s="435"/>
      <c r="U113" s="435"/>
      <c r="V113" s="435"/>
      <c r="W113" s="435"/>
      <c r="X113" s="435"/>
      <c r="Y113" s="435"/>
      <c r="Z113" s="435"/>
      <c r="AA113" s="435"/>
      <c r="AB113" s="435"/>
      <c r="AC113" s="435"/>
      <c r="AD113" s="435"/>
      <c r="AE113" s="435"/>
      <c r="AF113" s="435"/>
      <c r="AG113" s="435"/>
    </row>
    <row r="114" spans="1:33" s="443" customFormat="1" ht="230.25" customHeight="1" thickBot="1" x14ac:dyDescent="0.3">
      <c r="A114" s="253" t="s">
        <v>371</v>
      </c>
      <c r="B114" s="192" t="s">
        <v>519</v>
      </c>
      <c r="C114" s="202" t="s">
        <v>520</v>
      </c>
      <c r="D114" s="152">
        <v>10</v>
      </c>
      <c r="E114" s="153">
        <v>1</v>
      </c>
      <c r="F114" s="153">
        <v>1</v>
      </c>
      <c r="G114" s="153">
        <v>1</v>
      </c>
      <c r="H114" s="153">
        <v>1</v>
      </c>
      <c r="I114" s="153">
        <v>1</v>
      </c>
      <c r="J114" s="153">
        <f t="shared" si="8"/>
        <v>5</v>
      </c>
      <c r="K114" s="153">
        <f t="shared" si="9"/>
        <v>50</v>
      </c>
      <c r="L114" s="153" t="s">
        <v>21</v>
      </c>
      <c r="M114" s="153" t="s">
        <v>158</v>
      </c>
      <c r="N114" s="153" t="s">
        <v>473</v>
      </c>
      <c r="O114" s="153" t="s">
        <v>473</v>
      </c>
      <c r="P114" s="153" t="s">
        <v>473</v>
      </c>
      <c r="Q114" s="153"/>
      <c r="R114" s="154"/>
      <c r="S114" s="155" t="s">
        <v>521</v>
      </c>
      <c r="T114" s="435"/>
      <c r="U114" s="435"/>
      <c r="V114" s="435"/>
      <c r="W114" s="435"/>
      <c r="X114" s="435"/>
      <c r="Y114" s="435"/>
      <c r="Z114" s="435"/>
      <c r="AA114" s="435"/>
      <c r="AB114" s="435"/>
      <c r="AC114" s="435"/>
      <c r="AD114" s="435"/>
      <c r="AE114" s="435"/>
      <c r="AF114" s="435"/>
      <c r="AG114" s="435"/>
    </row>
    <row r="115" spans="1:33" s="443" customFormat="1" ht="77.25" customHeight="1" x14ac:dyDescent="0.25">
      <c r="A115" s="208" t="s">
        <v>37</v>
      </c>
      <c r="B115" s="175" t="s">
        <v>637</v>
      </c>
      <c r="C115" s="197" t="s">
        <v>652</v>
      </c>
      <c r="D115" s="209">
        <v>15</v>
      </c>
      <c r="E115" s="171">
        <v>1</v>
      </c>
      <c r="F115" s="167">
        <v>1</v>
      </c>
      <c r="G115" s="167">
        <v>1</v>
      </c>
      <c r="H115" s="167">
        <v>1</v>
      </c>
      <c r="I115" s="167">
        <v>1</v>
      </c>
      <c r="J115" s="167">
        <f t="shared" si="8"/>
        <v>5</v>
      </c>
      <c r="K115" s="167">
        <f t="shared" si="9"/>
        <v>75</v>
      </c>
      <c r="L115" s="167" t="s">
        <v>15</v>
      </c>
      <c r="M115" s="167" t="s">
        <v>158</v>
      </c>
      <c r="N115" s="162"/>
      <c r="O115" s="162"/>
      <c r="P115" s="162"/>
      <c r="Q115" s="162"/>
      <c r="R115" s="163"/>
      <c r="S115" s="210"/>
      <c r="T115" s="435"/>
      <c r="U115" s="435"/>
      <c r="V115" s="435"/>
      <c r="W115" s="435"/>
      <c r="X115" s="435"/>
      <c r="Y115" s="435"/>
      <c r="Z115" s="435"/>
      <c r="AA115" s="435"/>
      <c r="AB115" s="435"/>
      <c r="AC115" s="435"/>
      <c r="AD115" s="435"/>
      <c r="AE115" s="435"/>
      <c r="AF115" s="435"/>
      <c r="AG115" s="435"/>
    </row>
    <row r="116" spans="1:33" s="443" customFormat="1" ht="80.25" customHeight="1" x14ac:dyDescent="0.25">
      <c r="A116" s="211" t="s">
        <v>37</v>
      </c>
      <c r="B116" s="172" t="s">
        <v>638</v>
      </c>
      <c r="C116" s="176" t="s">
        <v>653</v>
      </c>
      <c r="D116" s="212">
        <v>15</v>
      </c>
      <c r="E116" s="169">
        <v>1</v>
      </c>
      <c r="F116" s="206">
        <v>0</v>
      </c>
      <c r="G116" s="206">
        <v>1</v>
      </c>
      <c r="H116" s="206">
        <v>1</v>
      </c>
      <c r="I116" s="206">
        <v>1</v>
      </c>
      <c r="J116" s="206">
        <f t="shared" si="8"/>
        <v>4</v>
      </c>
      <c r="K116" s="206">
        <f t="shared" si="9"/>
        <v>60</v>
      </c>
      <c r="L116" s="206" t="s">
        <v>15</v>
      </c>
      <c r="M116" s="206" t="s">
        <v>158</v>
      </c>
      <c r="N116" s="164"/>
      <c r="O116" s="164"/>
      <c r="P116" s="164"/>
      <c r="Q116" s="164"/>
      <c r="R116" s="165"/>
      <c r="S116" s="213"/>
      <c r="T116" s="435"/>
      <c r="U116" s="435"/>
      <c r="V116" s="435"/>
      <c r="W116" s="435"/>
      <c r="X116" s="435"/>
      <c r="Y116" s="435"/>
      <c r="Z116" s="435"/>
      <c r="AA116" s="435"/>
      <c r="AB116" s="435"/>
      <c r="AC116" s="435"/>
      <c r="AD116" s="435"/>
      <c r="AE116" s="435"/>
      <c r="AF116" s="435"/>
      <c r="AG116" s="435"/>
    </row>
    <row r="117" spans="1:33" s="443" customFormat="1" ht="137.25" customHeight="1" x14ac:dyDescent="0.25">
      <c r="A117" s="211" t="s">
        <v>37</v>
      </c>
      <c r="B117" s="172" t="s">
        <v>639</v>
      </c>
      <c r="C117" s="176" t="s">
        <v>696</v>
      </c>
      <c r="D117" s="212">
        <v>15</v>
      </c>
      <c r="E117" s="169">
        <v>1</v>
      </c>
      <c r="F117" s="206">
        <v>1</v>
      </c>
      <c r="G117" s="206">
        <v>1</v>
      </c>
      <c r="H117" s="206">
        <v>1</v>
      </c>
      <c r="I117" s="206">
        <v>1</v>
      </c>
      <c r="J117" s="206">
        <f t="shared" si="8"/>
        <v>5</v>
      </c>
      <c r="K117" s="206">
        <f t="shared" si="9"/>
        <v>75</v>
      </c>
      <c r="L117" s="206" t="s">
        <v>15</v>
      </c>
      <c r="M117" s="206" t="s">
        <v>489</v>
      </c>
      <c r="N117" s="164"/>
      <c r="O117" s="164"/>
      <c r="P117" s="164"/>
      <c r="Q117" s="164"/>
      <c r="R117" s="165"/>
      <c r="S117" s="214" t="s">
        <v>697</v>
      </c>
      <c r="T117" s="435"/>
      <c r="U117" s="435"/>
      <c r="V117" s="435"/>
      <c r="W117" s="435"/>
      <c r="X117" s="435"/>
      <c r="Y117" s="435"/>
      <c r="Z117" s="435"/>
      <c r="AA117" s="435"/>
      <c r="AB117" s="435"/>
      <c r="AC117" s="435"/>
      <c r="AD117" s="435"/>
      <c r="AE117" s="435"/>
      <c r="AF117" s="435"/>
      <c r="AG117" s="435"/>
    </row>
    <row r="118" spans="1:33" s="443" customFormat="1" ht="128.25" customHeight="1" x14ac:dyDescent="0.25">
      <c r="A118" s="211" t="s">
        <v>37</v>
      </c>
      <c r="B118" s="172" t="s">
        <v>640</v>
      </c>
      <c r="C118" s="176" t="s">
        <v>698</v>
      </c>
      <c r="D118" s="212">
        <v>15</v>
      </c>
      <c r="E118" s="169">
        <v>1</v>
      </c>
      <c r="F118" s="206">
        <v>1</v>
      </c>
      <c r="G118" s="206">
        <v>1</v>
      </c>
      <c r="H118" s="206">
        <v>1</v>
      </c>
      <c r="I118" s="206">
        <v>1</v>
      </c>
      <c r="J118" s="206">
        <f t="shared" si="8"/>
        <v>5</v>
      </c>
      <c r="K118" s="206">
        <f t="shared" si="9"/>
        <v>75</v>
      </c>
      <c r="L118" s="206" t="s">
        <v>15</v>
      </c>
      <c r="M118" s="206" t="s">
        <v>489</v>
      </c>
      <c r="N118" s="164"/>
      <c r="O118" s="164"/>
      <c r="P118" s="164"/>
      <c r="Q118" s="164"/>
      <c r="R118" s="165"/>
      <c r="S118" s="214" t="s">
        <v>699</v>
      </c>
      <c r="T118" s="435"/>
      <c r="U118" s="435"/>
      <c r="V118" s="435"/>
      <c r="W118" s="435"/>
      <c r="X118" s="435"/>
      <c r="Y118" s="435"/>
      <c r="Z118" s="435"/>
      <c r="AA118" s="435"/>
      <c r="AB118" s="435"/>
      <c r="AC118" s="435"/>
      <c r="AD118" s="435"/>
      <c r="AE118" s="435"/>
      <c r="AF118" s="435"/>
      <c r="AG118" s="435"/>
    </row>
    <row r="119" spans="1:33" s="443" customFormat="1" ht="63.75" customHeight="1" x14ac:dyDescent="0.25">
      <c r="A119" s="211" t="s">
        <v>37</v>
      </c>
      <c r="B119" s="172" t="s">
        <v>641</v>
      </c>
      <c r="C119" s="176" t="s">
        <v>690</v>
      </c>
      <c r="D119" s="221">
        <v>15</v>
      </c>
      <c r="E119" s="222">
        <v>1</v>
      </c>
      <c r="F119" s="206">
        <v>1</v>
      </c>
      <c r="G119" s="206">
        <v>0</v>
      </c>
      <c r="H119" s="206">
        <v>1</v>
      </c>
      <c r="I119" s="218">
        <v>1</v>
      </c>
      <c r="J119" s="206">
        <f t="shared" si="8"/>
        <v>4</v>
      </c>
      <c r="K119" s="206">
        <f t="shared" si="9"/>
        <v>60</v>
      </c>
      <c r="L119" s="206" t="s">
        <v>15</v>
      </c>
      <c r="M119" s="206" t="s">
        <v>158</v>
      </c>
      <c r="N119" s="164"/>
      <c r="O119" s="164"/>
      <c r="P119" s="164"/>
      <c r="Q119" s="164"/>
      <c r="R119" s="165"/>
      <c r="S119" s="213"/>
      <c r="T119" s="435"/>
      <c r="U119" s="435"/>
      <c r="V119" s="435"/>
      <c r="W119" s="435"/>
      <c r="X119" s="435"/>
      <c r="Y119" s="435"/>
      <c r="Z119" s="435"/>
      <c r="AA119" s="435"/>
      <c r="AB119" s="435"/>
      <c r="AC119" s="435"/>
      <c r="AD119" s="435"/>
      <c r="AE119" s="435"/>
      <c r="AF119" s="435"/>
      <c r="AG119" s="435"/>
    </row>
    <row r="120" spans="1:33" s="443" customFormat="1" ht="75.75" customHeight="1" x14ac:dyDescent="0.25">
      <c r="A120" s="211" t="s">
        <v>37</v>
      </c>
      <c r="B120" s="172" t="s">
        <v>642</v>
      </c>
      <c r="C120" s="176" t="s">
        <v>709</v>
      </c>
      <c r="D120" s="212">
        <v>5</v>
      </c>
      <c r="E120" s="169">
        <v>0</v>
      </c>
      <c r="F120" s="206">
        <v>0</v>
      </c>
      <c r="G120" s="206">
        <v>0</v>
      </c>
      <c r="H120" s="206">
        <v>1</v>
      </c>
      <c r="I120" s="206">
        <v>1</v>
      </c>
      <c r="J120" s="206">
        <f t="shared" si="8"/>
        <v>2</v>
      </c>
      <c r="K120" s="206">
        <f t="shared" si="9"/>
        <v>10</v>
      </c>
      <c r="L120" s="206" t="s">
        <v>159</v>
      </c>
      <c r="M120" s="206" t="s">
        <v>161</v>
      </c>
      <c r="N120" s="164"/>
      <c r="O120" s="164"/>
      <c r="P120" s="164"/>
      <c r="Q120" s="164"/>
      <c r="R120" s="165"/>
      <c r="S120" s="213"/>
      <c r="T120" s="435"/>
      <c r="U120" s="435"/>
      <c r="V120" s="435"/>
      <c r="W120" s="435"/>
      <c r="X120" s="435"/>
      <c r="Y120" s="435"/>
      <c r="Z120" s="435"/>
      <c r="AA120" s="435"/>
      <c r="AB120" s="435"/>
      <c r="AC120" s="435"/>
      <c r="AD120" s="435"/>
      <c r="AE120" s="435"/>
      <c r="AF120" s="435"/>
      <c r="AG120" s="435"/>
    </row>
    <row r="121" spans="1:33" s="443" customFormat="1" ht="99" customHeight="1" x14ac:dyDescent="0.25">
      <c r="A121" s="211" t="s">
        <v>37</v>
      </c>
      <c r="B121" s="172" t="s">
        <v>643</v>
      </c>
      <c r="C121" s="176" t="s">
        <v>710</v>
      </c>
      <c r="D121" s="212">
        <v>15</v>
      </c>
      <c r="E121" s="169">
        <v>1</v>
      </c>
      <c r="F121" s="206">
        <v>1</v>
      </c>
      <c r="G121" s="206">
        <v>1</v>
      </c>
      <c r="H121" s="206">
        <v>1</v>
      </c>
      <c r="I121" s="206">
        <v>1</v>
      </c>
      <c r="J121" s="206">
        <f t="shared" si="8"/>
        <v>5</v>
      </c>
      <c r="K121" s="206">
        <f t="shared" si="9"/>
        <v>75</v>
      </c>
      <c r="L121" s="206" t="s">
        <v>15</v>
      </c>
      <c r="M121" s="206" t="s">
        <v>158</v>
      </c>
      <c r="N121" s="164"/>
      <c r="O121" s="164"/>
      <c r="P121" s="164"/>
      <c r="Q121" s="164"/>
      <c r="R121" s="165"/>
      <c r="S121" s="213"/>
      <c r="T121" s="435"/>
      <c r="U121" s="435"/>
      <c r="V121" s="435"/>
      <c r="W121" s="435"/>
      <c r="X121" s="435"/>
      <c r="Y121" s="435"/>
      <c r="Z121" s="435"/>
      <c r="AA121" s="435"/>
      <c r="AB121" s="435"/>
      <c r="AC121" s="435"/>
      <c r="AD121" s="435"/>
      <c r="AE121" s="435"/>
      <c r="AF121" s="435"/>
      <c r="AG121" s="435"/>
    </row>
    <row r="122" spans="1:33" s="443" customFormat="1" ht="59.25" customHeight="1" x14ac:dyDescent="0.25">
      <c r="A122" s="211" t="s">
        <v>37</v>
      </c>
      <c r="B122" s="172" t="s">
        <v>644</v>
      </c>
      <c r="C122" s="176" t="s">
        <v>691</v>
      </c>
      <c r="D122" s="212">
        <v>10</v>
      </c>
      <c r="E122" s="206">
        <v>1</v>
      </c>
      <c r="F122" s="206">
        <v>0</v>
      </c>
      <c r="G122" s="206">
        <v>0</v>
      </c>
      <c r="H122" s="206">
        <v>1</v>
      </c>
      <c r="I122" s="206">
        <v>1</v>
      </c>
      <c r="J122" s="206">
        <f t="shared" si="8"/>
        <v>3</v>
      </c>
      <c r="K122" s="206">
        <f t="shared" si="9"/>
        <v>30</v>
      </c>
      <c r="L122" s="206" t="s">
        <v>159</v>
      </c>
      <c r="M122" s="206" t="s">
        <v>158</v>
      </c>
      <c r="N122" s="164"/>
      <c r="O122" s="164"/>
      <c r="P122" s="164"/>
      <c r="Q122" s="164"/>
      <c r="R122" s="165"/>
      <c r="S122" s="213"/>
      <c r="T122" s="435"/>
      <c r="U122" s="435"/>
      <c r="V122" s="435"/>
      <c r="W122" s="435"/>
      <c r="X122" s="435"/>
      <c r="Y122" s="435"/>
      <c r="Z122" s="435"/>
      <c r="AA122" s="435"/>
      <c r="AB122" s="435"/>
      <c r="AC122" s="435"/>
      <c r="AD122" s="435"/>
      <c r="AE122" s="435"/>
      <c r="AF122" s="435"/>
      <c r="AG122" s="435"/>
    </row>
    <row r="123" spans="1:33" s="443" customFormat="1" ht="76.5" customHeight="1" x14ac:dyDescent="0.25">
      <c r="A123" s="211" t="s">
        <v>37</v>
      </c>
      <c r="B123" s="172" t="s">
        <v>645</v>
      </c>
      <c r="C123" s="176" t="s">
        <v>711</v>
      </c>
      <c r="D123" s="212">
        <v>15</v>
      </c>
      <c r="E123" s="206">
        <v>1</v>
      </c>
      <c r="F123" s="206">
        <v>1</v>
      </c>
      <c r="G123" s="206">
        <v>1</v>
      </c>
      <c r="H123" s="206">
        <v>1</v>
      </c>
      <c r="I123" s="206">
        <v>1</v>
      </c>
      <c r="J123" s="206">
        <f t="shared" si="8"/>
        <v>5</v>
      </c>
      <c r="K123" s="206">
        <f t="shared" si="9"/>
        <v>75</v>
      </c>
      <c r="L123" s="206" t="s">
        <v>15</v>
      </c>
      <c r="M123" s="206" t="s">
        <v>161</v>
      </c>
      <c r="N123" s="164"/>
      <c r="O123" s="164"/>
      <c r="P123" s="164"/>
      <c r="Q123" s="164"/>
      <c r="R123" s="165"/>
      <c r="S123" s="213"/>
      <c r="T123" s="435"/>
      <c r="U123" s="435"/>
      <c r="V123" s="435"/>
      <c r="W123" s="435"/>
      <c r="X123" s="435"/>
      <c r="Y123" s="435"/>
      <c r="Z123" s="435"/>
      <c r="AA123" s="435"/>
      <c r="AB123" s="435"/>
      <c r="AC123" s="435"/>
      <c r="AD123" s="435"/>
      <c r="AE123" s="435"/>
      <c r="AF123" s="435"/>
      <c r="AG123" s="435"/>
    </row>
    <row r="124" spans="1:33" s="443" customFormat="1" ht="93.75" customHeight="1" x14ac:dyDescent="0.25">
      <c r="A124" s="211" t="s">
        <v>37</v>
      </c>
      <c r="B124" s="172" t="s">
        <v>646</v>
      </c>
      <c r="C124" s="176" t="s">
        <v>712</v>
      </c>
      <c r="D124" s="212">
        <v>15</v>
      </c>
      <c r="E124" s="206">
        <v>1</v>
      </c>
      <c r="F124" s="206">
        <v>1</v>
      </c>
      <c r="G124" s="206">
        <v>1</v>
      </c>
      <c r="H124" s="206">
        <v>1</v>
      </c>
      <c r="I124" s="206">
        <v>1</v>
      </c>
      <c r="J124" s="206">
        <f t="shared" si="8"/>
        <v>5</v>
      </c>
      <c r="K124" s="206">
        <f t="shared" si="9"/>
        <v>75</v>
      </c>
      <c r="L124" s="206" t="s">
        <v>15</v>
      </c>
      <c r="M124" s="206" t="s">
        <v>161</v>
      </c>
      <c r="N124" s="164"/>
      <c r="O124" s="164"/>
      <c r="P124" s="164"/>
      <c r="Q124" s="164"/>
      <c r="R124" s="165"/>
      <c r="S124" s="213"/>
      <c r="T124" s="435"/>
      <c r="U124" s="435"/>
      <c r="V124" s="435"/>
      <c r="W124" s="435"/>
      <c r="X124" s="435"/>
      <c r="Y124" s="435"/>
      <c r="Z124" s="435"/>
      <c r="AA124" s="435"/>
      <c r="AB124" s="435"/>
      <c r="AC124" s="435"/>
      <c r="AD124" s="435"/>
      <c r="AE124" s="435"/>
      <c r="AF124" s="435"/>
      <c r="AG124" s="435"/>
    </row>
    <row r="125" spans="1:33" s="443" customFormat="1" ht="73.5" customHeight="1" x14ac:dyDescent="0.25">
      <c r="A125" s="211" t="s">
        <v>37</v>
      </c>
      <c r="B125" s="172" t="s">
        <v>647</v>
      </c>
      <c r="C125" s="176" t="s">
        <v>692</v>
      </c>
      <c r="D125" s="221">
        <v>15</v>
      </c>
      <c r="E125" s="206">
        <v>1</v>
      </c>
      <c r="F125" s="206">
        <v>0</v>
      </c>
      <c r="G125" s="218">
        <v>1</v>
      </c>
      <c r="H125" s="206">
        <v>1</v>
      </c>
      <c r="I125" s="206">
        <v>1</v>
      </c>
      <c r="J125" s="206">
        <f t="shared" si="8"/>
        <v>4</v>
      </c>
      <c r="K125" s="206">
        <f t="shared" si="9"/>
        <v>60</v>
      </c>
      <c r="L125" s="206" t="s">
        <v>15</v>
      </c>
      <c r="M125" s="206" t="s">
        <v>158</v>
      </c>
      <c r="N125" s="164"/>
      <c r="O125" s="164"/>
      <c r="P125" s="164"/>
      <c r="Q125" s="164"/>
      <c r="R125" s="165"/>
      <c r="S125" s="213"/>
      <c r="T125" s="435"/>
      <c r="U125" s="435"/>
      <c r="V125" s="435"/>
      <c r="W125" s="435"/>
      <c r="X125" s="435"/>
      <c r="Y125" s="435"/>
      <c r="Z125" s="435"/>
      <c r="AA125" s="435"/>
      <c r="AB125" s="435"/>
      <c r="AC125" s="435"/>
      <c r="AD125" s="435"/>
      <c r="AE125" s="435"/>
      <c r="AF125" s="435"/>
      <c r="AG125" s="435"/>
    </row>
    <row r="126" spans="1:33" s="443" customFormat="1" ht="118.5" customHeight="1" x14ac:dyDescent="0.25">
      <c r="A126" s="211" t="s">
        <v>37</v>
      </c>
      <c r="B126" s="172" t="s">
        <v>648</v>
      </c>
      <c r="C126" s="176" t="s">
        <v>693</v>
      </c>
      <c r="D126" s="212">
        <v>15</v>
      </c>
      <c r="E126" s="206">
        <v>1</v>
      </c>
      <c r="F126" s="206">
        <v>1</v>
      </c>
      <c r="G126" s="206">
        <v>1</v>
      </c>
      <c r="H126" s="206">
        <v>1</v>
      </c>
      <c r="I126" s="206">
        <v>1</v>
      </c>
      <c r="J126" s="206">
        <f t="shared" si="8"/>
        <v>5</v>
      </c>
      <c r="K126" s="206">
        <f t="shared" si="9"/>
        <v>75</v>
      </c>
      <c r="L126" s="206" t="s">
        <v>15</v>
      </c>
      <c r="M126" s="206" t="s">
        <v>158</v>
      </c>
      <c r="N126" s="164"/>
      <c r="O126" s="164"/>
      <c r="P126" s="164"/>
      <c r="Q126" s="164"/>
      <c r="R126" s="165"/>
      <c r="S126" s="213"/>
      <c r="T126" s="435"/>
      <c r="U126" s="435"/>
      <c r="V126" s="435"/>
      <c r="W126" s="435"/>
      <c r="X126" s="435"/>
      <c r="Y126" s="435"/>
      <c r="Z126" s="435"/>
      <c r="AA126" s="435"/>
      <c r="AB126" s="435"/>
      <c r="AC126" s="435"/>
      <c r="AD126" s="435"/>
      <c r="AE126" s="435"/>
      <c r="AF126" s="435"/>
      <c r="AG126" s="435"/>
    </row>
    <row r="127" spans="1:33" s="443" customFormat="1" ht="92.25" customHeight="1" x14ac:dyDescent="0.25">
      <c r="A127" s="211" t="s">
        <v>37</v>
      </c>
      <c r="B127" s="172" t="s">
        <v>649</v>
      </c>
      <c r="C127" s="176" t="s">
        <v>694</v>
      </c>
      <c r="D127" s="212">
        <v>15</v>
      </c>
      <c r="E127" s="206">
        <v>1</v>
      </c>
      <c r="F127" s="206">
        <v>1</v>
      </c>
      <c r="G127" s="206">
        <v>1</v>
      </c>
      <c r="H127" s="206">
        <v>1</v>
      </c>
      <c r="I127" s="206">
        <v>1</v>
      </c>
      <c r="J127" s="206">
        <f t="shared" ref="J127:J129" si="10">+E127+F127+G127+H127+I127</f>
        <v>5</v>
      </c>
      <c r="K127" s="206">
        <f t="shared" ref="K127:K129" si="11">+J127*D127</f>
        <v>75</v>
      </c>
      <c r="L127" s="206" t="s">
        <v>15</v>
      </c>
      <c r="M127" s="206" t="s">
        <v>158</v>
      </c>
      <c r="N127" s="164"/>
      <c r="O127" s="164"/>
      <c r="P127" s="164"/>
      <c r="Q127" s="164"/>
      <c r="R127" s="165"/>
      <c r="S127" s="213"/>
      <c r="T127" s="435"/>
      <c r="U127" s="435"/>
      <c r="V127" s="435"/>
      <c r="W127" s="435"/>
      <c r="X127" s="435"/>
      <c r="Y127" s="435"/>
      <c r="Z127" s="435"/>
      <c r="AA127" s="435"/>
      <c r="AB127" s="435"/>
      <c r="AC127" s="435"/>
      <c r="AD127" s="435"/>
      <c r="AE127" s="435"/>
      <c r="AF127" s="435"/>
      <c r="AG127" s="435"/>
    </row>
    <row r="128" spans="1:33" s="443" customFormat="1" ht="81" customHeight="1" x14ac:dyDescent="0.25">
      <c r="A128" s="211" t="s">
        <v>37</v>
      </c>
      <c r="B128" s="172" t="s">
        <v>650</v>
      </c>
      <c r="C128" s="176" t="s">
        <v>695</v>
      </c>
      <c r="D128" s="212">
        <v>15</v>
      </c>
      <c r="E128" s="206">
        <v>1</v>
      </c>
      <c r="F128" s="206">
        <v>1</v>
      </c>
      <c r="G128" s="206">
        <v>1</v>
      </c>
      <c r="H128" s="206">
        <v>1</v>
      </c>
      <c r="I128" s="206">
        <v>1</v>
      </c>
      <c r="J128" s="206">
        <f t="shared" si="10"/>
        <v>5</v>
      </c>
      <c r="K128" s="206">
        <f t="shared" si="11"/>
        <v>75</v>
      </c>
      <c r="L128" s="206" t="s">
        <v>15</v>
      </c>
      <c r="M128" s="206" t="s">
        <v>161</v>
      </c>
      <c r="N128" s="164"/>
      <c r="O128" s="164"/>
      <c r="P128" s="164"/>
      <c r="Q128" s="164"/>
      <c r="R128" s="165"/>
      <c r="S128" s="213"/>
      <c r="T128" s="435"/>
      <c r="U128" s="435"/>
      <c r="V128" s="435"/>
      <c r="W128" s="435"/>
      <c r="X128" s="435"/>
      <c r="Y128" s="435"/>
      <c r="Z128" s="435"/>
      <c r="AA128" s="435"/>
      <c r="AB128" s="435"/>
      <c r="AC128" s="435"/>
      <c r="AD128" s="435"/>
      <c r="AE128" s="435"/>
      <c r="AF128" s="435"/>
      <c r="AG128" s="435"/>
    </row>
    <row r="129" spans="1:33" s="443" customFormat="1" ht="136.5" customHeight="1" thickBot="1" x14ac:dyDescent="0.3">
      <c r="A129" s="215" t="s">
        <v>37</v>
      </c>
      <c r="B129" s="185" t="s">
        <v>651</v>
      </c>
      <c r="C129" s="198" t="s">
        <v>700</v>
      </c>
      <c r="D129" s="216">
        <v>15</v>
      </c>
      <c r="E129" s="203">
        <v>1</v>
      </c>
      <c r="F129" s="207">
        <v>1</v>
      </c>
      <c r="G129" s="207">
        <v>1</v>
      </c>
      <c r="H129" s="207">
        <v>1</v>
      </c>
      <c r="I129" s="207">
        <v>1</v>
      </c>
      <c r="J129" s="207">
        <f t="shared" si="10"/>
        <v>5</v>
      </c>
      <c r="K129" s="207">
        <f t="shared" si="11"/>
        <v>75</v>
      </c>
      <c r="L129" s="207" t="s">
        <v>15</v>
      </c>
      <c r="M129" s="207" t="s">
        <v>489</v>
      </c>
      <c r="N129" s="204"/>
      <c r="O129" s="204"/>
      <c r="P129" s="204"/>
      <c r="Q129" s="204"/>
      <c r="R129" s="205"/>
      <c r="S129" s="217" t="s">
        <v>699</v>
      </c>
      <c r="T129" s="435"/>
      <c r="U129" s="435"/>
      <c r="V129" s="435"/>
      <c r="W129" s="435"/>
      <c r="X129" s="435"/>
      <c r="Y129" s="435"/>
      <c r="Z129" s="435"/>
      <c r="AA129" s="435"/>
      <c r="AB129" s="435"/>
      <c r="AC129" s="435"/>
      <c r="AD129" s="435"/>
      <c r="AE129" s="435"/>
      <c r="AF129" s="435"/>
      <c r="AG129" s="435"/>
    </row>
    <row r="130" spans="1:33" s="443" customFormat="1" ht="48.75" customHeight="1" thickBot="1" x14ac:dyDescent="0.3">
      <c r="A130" s="265"/>
      <c r="B130" s="266"/>
      <c r="C130" s="267"/>
      <c r="D130" s="268"/>
      <c r="E130" s="268"/>
      <c r="F130" s="268"/>
      <c r="G130" s="268"/>
      <c r="H130" s="268"/>
      <c r="I130" s="268"/>
      <c r="J130" s="268"/>
      <c r="K130" s="268"/>
      <c r="L130" s="268"/>
      <c r="M130" s="268"/>
      <c r="N130" s="268"/>
      <c r="O130" s="269"/>
      <c r="P130" s="269"/>
      <c r="Q130" s="269"/>
      <c r="R130" s="269"/>
      <c r="S130" s="269"/>
      <c r="T130" s="435"/>
      <c r="U130" s="435"/>
      <c r="V130" s="435"/>
      <c r="W130" s="435"/>
      <c r="X130" s="435"/>
      <c r="Y130" s="435"/>
      <c r="Z130" s="435"/>
      <c r="AA130" s="435"/>
      <c r="AB130" s="435"/>
      <c r="AC130" s="435"/>
      <c r="AD130" s="435"/>
      <c r="AE130" s="435"/>
      <c r="AF130" s="435"/>
      <c r="AG130" s="435"/>
    </row>
    <row r="131" spans="1:33" s="443" customFormat="1" ht="48" customHeight="1" x14ac:dyDescent="0.25">
      <c r="A131" s="257" t="s">
        <v>164</v>
      </c>
      <c r="B131" s="258" t="s">
        <v>1162</v>
      </c>
      <c r="C131" s="108" t="s">
        <v>1163</v>
      </c>
      <c r="D131" s="259">
        <v>5</v>
      </c>
      <c r="E131" s="178">
        <v>0</v>
      </c>
      <c r="F131" s="178">
        <v>0</v>
      </c>
      <c r="G131" s="178">
        <v>0</v>
      </c>
      <c r="H131" s="178">
        <v>1</v>
      </c>
      <c r="I131" s="178">
        <v>0</v>
      </c>
      <c r="J131" s="102">
        <f>E131+F131+G131+H131+I131</f>
        <v>1</v>
      </c>
      <c r="K131" s="102">
        <f>D131*J131</f>
        <v>5</v>
      </c>
      <c r="L131" s="260" t="s">
        <v>17</v>
      </c>
      <c r="M131" s="261" t="s">
        <v>1193</v>
      </c>
      <c r="N131" s="179"/>
      <c r="O131" s="179"/>
      <c r="P131" s="179"/>
      <c r="Q131" s="179"/>
      <c r="R131" s="180"/>
      <c r="S131" s="98"/>
      <c r="T131" s="435"/>
      <c r="U131" s="435"/>
      <c r="V131" s="435"/>
      <c r="W131" s="435"/>
      <c r="X131" s="435"/>
      <c r="Y131" s="435"/>
      <c r="Z131" s="435"/>
      <c r="AA131" s="435"/>
      <c r="AB131" s="435"/>
      <c r="AC131" s="435"/>
      <c r="AD131" s="435"/>
      <c r="AE131" s="435"/>
      <c r="AF131" s="435"/>
      <c r="AG131" s="435"/>
    </row>
    <row r="132" spans="1:33" s="443" customFormat="1" ht="85.5" x14ac:dyDescent="0.25">
      <c r="A132" s="257" t="s">
        <v>164</v>
      </c>
      <c r="B132" s="258" t="s">
        <v>1168</v>
      </c>
      <c r="C132" s="108" t="s">
        <v>1169</v>
      </c>
      <c r="D132" s="262">
        <v>10</v>
      </c>
      <c r="E132" s="102">
        <v>0</v>
      </c>
      <c r="F132" s="102">
        <v>0</v>
      </c>
      <c r="G132" s="102">
        <v>0</v>
      </c>
      <c r="H132" s="102">
        <v>1</v>
      </c>
      <c r="I132" s="102">
        <v>0</v>
      </c>
      <c r="J132" s="102">
        <f t="shared" ref="J132:J136" si="12">E132+F132+G132+H132+I132</f>
        <v>1</v>
      </c>
      <c r="K132" s="102">
        <f t="shared" ref="K132:K136" si="13">D132*J132</f>
        <v>10</v>
      </c>
      <c r="L132" s="263" t="s">
        <v>17</v>
      </c>
      <c r="M132" s="261" t="s">
        <v>1193</v>
      </c>
      <c r="N132" s="103"/>
      <c r="O132" s="103"/>
      <c r="P132" s="103"/>
      <c r="Q132" s="103"/>
      <c r="R132" s="104"/>
      <c r="S132" s="105"/>
      <c r="T132" s="435"/>
      <c r="U132" s="435"/>
      <c r="V132" s="435"/>
      <c r="W132" s="435"/>
      <c r="X132" s="435"/>
      <c r="Y132" s="435"/>
      <c r="Z132" s="435"/>
      <c r="AA132" s="435"/>
      <c r="AB132" s="435"/>
      <c r="AC132" s="435"/>
      <c r="AD132" s="435"/>
      <c r="AE132" s="435"/>
      <c r="AF132" s="435"/>
      <c r="AG132" s="435"/>
    </row>
    <row r="133" spans="1:33" s="443" customFormat="1" ht="57" x14ac:dyDescent="0.25">
      <c r="A133" s="257" t="s">
        <v>164</v>
      </c>
      <c r="B133" s="258" t="s">
        <v>1194</v>
      </c>
      <c r="C133" s="108" t="s">
        <v>1195</v>
      </c>
      <c r="D133" s="262">
        <v>5</v>
      </c>
      <c r="E133" s="102">
        <v>0</v>
      </c>
      <c r="F133" s="102">
        <v>0</v>
      </c>
      <c r="G133" s="102">
        <v>0</v>
      </c>
      <c r="H133" s="102">
        <v>1</v>
      </c>
      <c r="I133" s="102">
        <v>0</v>
      </c>
      <c r="J133" s="102">
        <f t="shared" si="12"/>
        <v>1</v>
      </c>
      <c r="K133" s="102">
        <f t="shared" si="13"/>
        <v>5</v>
      </c>
      <c r="L133" s="263" t="s">
        <v>17</v>
      </c>
      <c r="M133" s="261" t="s">
        <v>1193</v>
      </c>
      <c r="N133" s="103"/>
      <c r="O133" s="103"/>
      <c r="P133" s="103"/>
      <c r="Q133" s="103"/>
      <c r="R133" s="104"/>
      <c r="S133" s="105"/>
      <c r="T133" s="435"/>
      <c r="U133" s="435"/>
      <c r="V133" s="435"/>
      <c r="W133" s="435"/>
      <c r="X133" s="435"/>
      <c r="Y133" s="435"/>
      <c r="Z133" s="435"/>
      <c r="AA133" s="435"/>
      <c r="AB133" s="435"/>
      <c r="AC133" s="435"/>
      <c r="AD133" s="435"/>
      <c r="AE133" s="435"/>
      <c r="AF133" s="435"/>
      <c r="AG133" s="435"/>
    </row>
    <row r="134" spans="1:33" s="443" customFormat="1" ht="71.25" x14ac:dyDescent="0.25">
      <c r="A134" s="257" t="s">
        <v>164</v>
      </c>
      <c r="B134" s="258" t="s">
        <v>1174</v>
      </c>
      <c r="C134" s="108" t="s">
        <v>1176</v>
      </c>
      <c r="D134" s="262">
        <v>10</v>
      </c>
      <c r="E134" s="102">
        <v>0</v>
      </c>
      <c r="F134" s="102">
        <v>0</v>
      </c>
      <c r="G134" s="102">
        <v>0</v>
      </c>
      <c r="H134" s="102">
        <v>1</v>
      </c>
      <c r="I134" s="102">
        <v>0</v>
      </c>
      <c r="J134" s="102">
        <f t="shared" si="12"/>
        <v>1</v>
      </c>
      <c r="K134" s="102">
        <f t="shared" si="13"/>
        <v>10</v>
      </c>
      <c r="L134" s="263" t="s">
        <v>17</v>
      </c>
      <c r="M134" s="261" t="s">
        <v>1193</v>
      </c>
      <c r="N134" s="103"/>
      <c r="O134" s="103"/>
      <c r="P134" s="103"/>
      <c r="Q134" s="103"/>
      <c r="R134" s="104"/>
      <c r="S134" s="107"/>
      <c r="T134" s="435"/>
      <c r="U134" s="435"/>
      <c r="V134" s="435"/>
      <c r="W134" s="435"/>
      <c r="X134" s="435"/>
      <c r="Y134" s="435"/>
      <c r="Z134" s="435"/>
      <c r="AA134" s="435"/>
      <c r="AB134" s="435"/>
      <c r="AC134" s="435"/>
      <c r="AD134" s="435"/>
      <c r="AE134" s="435"/>
      <c r="AF134" s="435"/>
      <c r="AG134" s="435"/>
    </row>
    <row r="135" spans="1:33" s="443" customFormat="1" ht="84" customHeight="1" x14ac:dyDescent="0.25">
      <c r="A135" s="257" t="s">
        <v>164</v>
      </c>
      <c r="B135" s="258" t="s">
        <v>1177</v>
      </c>
      <c r="C135" s="108" t="s">
        <v>1179</v>
      </c>
      <c r="D135" s="262">
        <v>15</v>
      </c>
      <c r="E135" s="102">
        <v>1</v>
      </c>
      <c r="F135" s="102">
        <v>0</v>
      </c>
      <c r="G135" s="102">
        <v>1</v>
      </c>
      <c r="H135" s="102">
        <v>1</v>
      </c>
      <c r="I135" s="102">
        <v>1</v>
      </c>
      <c r="J135" s="102">
        <f t="shared" si="12"/>
        <v>4</v>
      </c>
      <c r="K135" s="102">
        <f t="shared" si="13"/>
        <v>60</v>
      </c>
      <c r="L135" s="103" t="s">
        <v>22</v>
      </c>
      <c r="M135" s="261" t="s">
        <v>1193</v>
      </c>
      <c r="N135" s="103"/>
      <c r="O135" s="103"/>
      <c r="P135" s="103"/>
      <c r="Q135" s="103"/>
      <c r="R135" s="104"/>
      <c r="S135" s="107"/>
      <c r="T135" s="435"/>
      <c r="U135" s="435"/>
      <c r="V135" s="435"/>
      <c r="W135" s="435"/>
      <c r="X135" s="435"/>
      <c r="Y135" s="435"/>
      <c r="Z135" s="435"/>
      <c r="AA135" s="435"/>
      <c r="AB135" s="435"/>
      <c r="AC135" s="435"/>
      <c r="AD135" s="435"/>
      <c r="AE135" s="435"/>
      <c r="AF135" s="435"/>
      <c r="AG135" s="435"/>
    </row>
    <row r="136" spans="1:33" s="443" customFormat="1" ht="72" thickBot="1" x14ac:dyDescent="0.3">
      <c r="A136" s="257" t="s">
        <v>164</v>
      </c>
      <c r="B136" s="258" t="s">
        <v>1180</v>
      </c>
      <c r="C136" s="108" t="s">
        <v>1183</v>
      </c>
      <c r="D136" s="262">
        <v>15</v>
      </c>
      <c r="E136" s="102">
        <v>1</v>
      </c>
      <c r="F136" s="102">
        <v>1</v>
      </c>
      <c r="G136" s="102">
        <v>1</v>
      </c>
      <c r="H136" s="102">
        <v>1</v>
      </c>
      <c r="I136" s="102">
        <v>1</v>
      </c>
      <c r="J136" s="102">
        <f t="shared" si="12"/>
        <v>5</v>
      </c>
      <c r="K136" s="102">
        <f t="shared" si="13"/>
        <v>75</v>
      </c>
      <c r="L136" s="264" t="s">
        <v>15</v>
      </c>
      <c r="M136" s="261" t="s">
        <v>1193</v>
      </c>
      <c r="N136" s="103"/>
      <c r="O136" s="103"/>
      <c r="P136" s="103"/>
      <c r="Q136" s="103"/>
      <c r="R136" s="104"/>
      <c r="S136" s="107"/>
      <c r="T136" s="435"/>
      <c r="U136" s="435"/>
      <c r="V136" s="435"/>
      <c r="W136" s="435"/>
      <c r="X136" s="435"/>
      <c r="Y136" s="435"/>
      <c r="Z136" s="435"/>
      <c r="AA136" s="435"/>
      <c r="AB136" s="435"/>
      <c r="AC136" s="435"/>
      <c r="AD136" s="435"/>
      <c r="AE136" s="435"/>
      <c r="AF136" s="435"/>
      <c r="AG136" s="435"/>
    </row>
  </sheetData>
  <autoFilter ref="A6:S129" xr:uid="{4015D255-82BA-4D9F-939A-05C19ABD8A95}">
    <filterColumn colId="4" showButton="0"/>
    <filterColumn colId="5" showButton="0"/>
    <filterColumn colId="6" showButton="0"/>
    <filterColumn colId="7" showButton="0"/>
    <filterColumn colId="8" showButton="0"/>
    <filterColumn colId="10" showButton="0"/>
    <filterColumn colId="13" showButton="0"/>
    <filterColumn colId="14" showButton="0"/>
    <filterColumn colId="15" showButton="0"/>
    <filterColumn colId="16" showButton="0"/>
  </autoFilter>
  <mergeCells count="11">
    <mergeCell ref="S6:S7"/>
    <mergeCell ref="A1:A4"/>
    <mergeCell ref="B1:Q2"/>
    <mergeCell ref="B3:Q4"/>
    <mergeCell ref="A6:A7"/>
    <mergeCell ref="B6:B7"/>
    <mergeCell ref="C6:C7"/>
    <mergeCell ref="D6:D7"/>
    <mergeCell ref="E6:J6"/>
    <mergeCell ref="K6:L6"/>
    <mergeCell ref="N6:R6"/>
  </mergeCells>
  <conditionalFormatting sqref="L130">
    <cfRule type="cellIs" dxfId="87" priority="125" operator="equal">
      <formula>"Debil"</formula>
    </cfRule>
    <cfRule type="cellIs" dxfId="86" priority="126" operator="equal">
      <formula>"Requiere Mejora"</formula>
    </cfRule>
    <cfRule type="cellIs" dxfId="85" priority="127" operator="equal">
      <formula>"Aceptable"</formula>
    </cfRule>
    <cfRule type="cellIs" dxfId="84" priority="128" operator="equal">
      <formula>"Fuerte"</formula>
    </cfRule>
    <cfRule type="colorScale" priority="129">
      <colorScale>
        <cfvo type="min"/>
        <cfvo type="percentile" val="50"/>
        <cfvo type="max"/>
        <color rgb="FFF8696B"/>
        <color rgb="FFFFEB84"/>
        <color rgb="FF63BE7B"/>
      </colorScale>
    </cfRule>
  </conditionalFormatting>
  <conditionalFormatting sqref="L11:L13">
    <cfRule type="cellIs" dxfId="83" priority="95" operator="equal">
      <formula>"Debil"</formula>
    </cfRule>
    <cfRule type="cellIs" dxfId="82" priority="96" operator="equal">
      <formula>"Requiere Mejora"</formula>
    </cfRule>
    <cfRule type="cellIs" dxfId="81" priority="97" operator="equal">
      <formula>"Aceptable"</formula>
    </cfRule>
    <cfRule type="cellIs" dxfId="80" priority="98" operator="equal">
      <formula>"Fuerte"</formula>
    </cfRule>
    <cfRule type="colorScale" priority="99">
      <colorScale>
        <cfvo type="min"/>
        <cfvo type="percentile" val="50"/>
        <cfvo type="max"/>
        <color rgb="FFF8696B"/>
        <color rgb="FFFFEB84"/>
        <color rgb="FF63BE7B"/>
      </colorScale>
    </cfRule>
  </conditionalFormatting>
  <conditionalFormatting sqref="L14:L15 L17:L18">
    <cfRule type="cellIs" dxfId="79" priority="1478" operator="equal">
      <formula>"Debil"</formula>
    </cfRule>
    <cfRule type="cellIs" dxfId="78" priority="1479" operator="equal">
      <formula>"Requiere Mejora"</formula>
    </cfRule>
    <cfRule type="cellIs" dxfId="77" priority="1480" operator="equal">
      <formula>"Aceptable"</formula>
    </cfRule>
    <cfRule type="cellIs" dxfId="76" priority="1481" operator="equal">
      <formula>"Fuerte"</formula>
    </cfRule>
    <cfRule type="colorScale" priority="1482">
      <colorScale>
        <cfvo type="min"/>
        <cfvo type="percentile" val="50"/>
        <cfvo type="max"/>
        <color rgb="FFF8696B"/>
        <color rgb="FFFFEB84"/>
        <color rgb="FF63BE7B"/>
      </colorScale>
    </cfRule>
  </conditionalFormatting>
  <conditionalFormatting sqref="L16">
    <cfRule type="cellIs" dxfId="75" priority="85" operator="equal">
      <formula>"Debil"</formula>
    </cfRule>
    <cfRule type="cellIs" dxfId="74" priority="86" operator="equal">
      <formula>"Requiere Mejora"</formula>
    </cfRule>
    <cfRule type="cellIs" dxfId="73" priority="87" operator="equal">
      <formula>"Aceptable"</formula>
    </cfRule>
    <cfRule type="cellIs" dxfId="72" priority="88" operator="equal">
      <formula>"Fuerte"</formula>
    </cfRule>
    <cfRule type="colorScale" priority="89">
      <colorScale>
        <cfvo type="min"/>
        <cfvo type="percentile" val="50"/>
        <cfvo type="max"/>
        <color rgb="FFF8696B"/>
        <color rgb="FFFFEB84"/>
        <color rgb="FF63BE7B"/>
      </colorScale>
    </cfRule>
  </conditionalFormatting>
  <conditionalFormatting sqref="L19:L23">
    <cfRule type="cellIs" dxfId="71" priority="80" operator="equal">
      <formula>"Debil"</formula>
    </cfRule>
    <cfRule type="cellIs" dxfId="70" priority="81" operator="equal">
      <formula>"Requiere Mejora"</formula>
    </cfRule>
    <cfRule type="cellIs" dxfId="69" priority="82" operator="equal">
      <formula>"Aceptable"</formula>
    </cfRule>
    <cfRule type="cellIs" dxfId="68" priority="83" operator="equal">
      <formula>"Fuerte"</formula>
    </cfRule>
    <cfRule type="colorScale" priority="84">
      <colorScale>
        <cfvo type="min"/>
        <cfvo type="percentile" val="50"/>
        <cfvo type="max"/>
        <color rgb="FFF8696B"/>
        <color rgb="FFFFEB84"/>
        <color rgb="FF63BE7B"/>
      </colorScale>
    </cfRule>
  </conditionalFormatting>
  <conditionalFormatting sqref="L25">
    <cfRule type="cellIs" dxfId="67" priority="75" operator="equal">
      <formula>"Debil"</formula>
    </cfRule>
    <cfRule type="cellIs" dxfId="66" priority="76" operator="equal">
      <formula>"Requiere Mejora"</formula>
    </cfRule>
    <cfRule type="cellIs" dxfId="65" priority="77" operator="equal">
      <formula>"Aceptable"</formula>
    </cfRule>
    <cfRule type="cellIs" dxfId="64" priority="78" operator="equal">
      <formula>"Fuerte"</formula>
    </cfRule>
    <cfRule type="colorScale" priority="79">
      <colorScale>
        <cfvo type="min"/>
        <cfvo type="percentile" val="50"/>
        <cfvo type="max"/>
        <color rgb="FFF8696B"/>
        <color rgb="FFFFEB84"/>
        <color rgb="FF63BE7B"/>
      </colorScale>
    </cfRule>
  </conditionalFormatting>
  <conditionalFormatting sqref="L26:L28">
    <cfRule type="cellIs" dxfId="63" priority="70" operator="equal">
      <formula>"Debil"</formula>
    </cfRule>
    <cfRule type="cellIs" dxfId="62" priority="71" operator="equal">
      <formula>"Requiere Mejora"</formula>
    </cfRule>
    <cfRule type="cellIs" dxfId="61" priority="72" operator="equal">
      <formula>"Aceptable"</formula>
    </cfRule>
    <cfRule type="cellIs" dxfId="60" priority="73" operator="equal">
      <formula>"Fuerte"</formula>
    </cfRule>
    <cfRule type="colorScale" priority="74">
      <colorScale>
        <cfvo type="min"/>
        <cfvo type="percentile" val="50"/>
        <cfvo type="max"/>
        <color rgb="FFF8696B"/>
        <color rgb="FFFFEB84"/>
        <color rgb="FF63BE7B"/>
      </colorScale>
    </cfRule>
  </conditionalFormatting>
  <conditionalFormatting sqref="L29:L35">
    <cfRule type="cellIs" dxfId="59" priority="65" operator="equal">
      <formula>"Debil"</formula>
    </cfRule>
    <cfRule type="cellIs" dxfId="58" priority="66" operator="equal">
      <formula>"Requiere Mejora"</formula>
    </cfRule>
    <cfRule type="cellIs" dxfId="57" priority="67" operator="equal">
      <formula>"Aceptable"</formula>
    </cfRule>
    <cfRule type="cellIs" dxfId="56" priority="68" operator="equal">
      <formula>"Fuerte"</formula>
    </cfRule>
    <cfRule type="colorScale" priority="69">
      <colorScale>
        <cfvo type="min"/>
        <cfvo type="percentile" val="50"/>
        <cfvo type="max"/>
        <color rgb="FFF8696B"/>
        <color rgb="FFFFEB84"/>
        <color rgb="FF63BE7B"/>
      </colorScale>
    </cfRule>
  </conditionalFormatting>
  <conditionalFormatting sqref="L57:L64">
    <cfRule type="cellIs" dxfId="55" priority="50" operator="equal">
      <formula>"Debil"</formula>
    </cfRule>
    <cfRule type="cellIs" dxfId="54" priority="51" operator="equal">
      <formula>"Requiere Mejora"</formula>
    </cfRule>
    <cfRule type="cellIs" dxfId="53" priority="52" operator="equal">
      <formula>"Aceptable"</formula>
    </cfRule>
    <cfRule type="cellIs" dxfId="52" priority="53" operator="equal">
      <formula>"Fuerte"</formula>
    </cfRule>
    <cfRule type="colorScale" priority="54">
      <colorScale>
        <cfvo type="min"/>
        <cfvo type="percentile" val="50"/>
        <cfvo type="max"/>
        <color rgb="FFF8696B"/>
        <color rgb="FFFFEB84"/>
        <color rgb="FF63BE7B"/>
      </colorScale>
    </cfRule>
  </conditionalFormatting>
  <conditionalFormatting sqref="L65">
    <cfRule type="cellIs" dxfId="51" priority="45" operator="equal">
      <formula>"Debil"</formula>
    </cfRule>
    <cfRule type="cellIs" dxfId="50" priority="46" operator="equal">
      <formula>"Requiere Mejora"</formula>
    </cfRule>
    <cfRule type="cellIs" dxfId="49" priority="47" operator="equal">
      <formula>"Aceptable"</formula>
    </cfRule>
    <cfRule type="cellIs" dxfId="48" priority="48" operator="equal">
      <formula>"Fuerte"</formula>
    </cfRule>
    <cfRule type="colorScale" priority="49">
      <colorScale>
        <cfvo type="min"/>
        <cfvo type="percentile" val="50"/>
        <cfvo type="max"/>
        <color rgb="FFF8696B"/>
        <color rgb="FFFFEB84"/>
        <color rgb="FF63BE7B"/>
      </colorScale>
    </cfRule>
  </conditionalFormatting>
  <conditionalFormatting sqref="L56">
    <cfRule type="cellIs" dxfId="47" priority="40" operator="equal">
      <formula>"Debil"</formula>
    </cfRule>
    <cfRule type="cellIs" dxfId="46" priority="41" operator="equal">
      <formula>"Requiere Mejora"</formula>
    </cfRule>
    <cfRule type="cellIs" dxfId="45" priority="42" operator="equal">
      <formula>"Aceptable"</formula>
    </cfRule>
    <cfRule type="cellIs" dxfId="44" priority="43" operator="equal">
      <formula>"Fuerte"</formula>
    </cfRule>
    <cfRule type="colorScale" priority="44">
      <colorScale>
        <cfvo type="min"/>
        <cfvo type="percentile" val="50"/>
        <cfvo type="max"/>
        <color rgb="FFF8696B"/>
        <color rgb="FFFFEB84"/>
        <color rgb="FF63BE7B"/>
      </colorScale>
    </cfRule>
  </conditionalFormatting>
  <conditionalFormatting sqref="L71:L75">
    <cfRule type="cellIs" dxfId="43" priority="30" operator="equal">
      <formula>"Debil"</formula>
    </cfRule>
    <cfRule type="cellIs" dxfId="42" priority="31" operator="equal">
      <formula>"Requiere Mejora"</formula>
    </cfRule>
    <cfRule type="cellIs" dxfId="41" priority="32" operator="equal">
      <formula>"Aceptable"</formula>
    </cfRule>
    <cfRule type="cellIs" dxfId="40" priority="33" operator="equal">
      <formula>"Fuerte"</formula>
    </cfRule>
    <cfRule type="colorScale" priority="34">
      <colorScale>
        <cfvo type="min"/>
        <cfvo type="percentile" val="50"/>
        <cfvo type="max"/>
        <color rgb="FFF8696B"/>
        <color rgb="FFFFEB84"/>
        <color rgb="FF63BE7B"/>
      </colorScale>
    </cfRule>
  </conditionalFormatting>
  <conditionalFormatting sqref="L76:L81">
    <cfRule type="cellIs" dxfId="39" priority="25" operator="equal">
      <formula>"Debil"</formula>
    </cfRule>
    <cfRule type="cellIs" dxfId="38" priority="26" operator="equal">
      <formula>"Requiere Mejora"</formula>
    </cfRule>
    <cfRule type="cellIs" dxfId="37" priority="27" operator="equal">
      <formula>"Aceptable"</formula>
    </cfRule>
    <cfRule type="cellIs" dxfId="36" priority="28" operator="equal">
      <formula>"Fuerte"</formula>
    </cfRule>
    <cfRule type="colorScale" priority="29">
      <colorScale>
        <cfvo type="min"/>
        <cfvo type="percentile" val="50"/>
        <cfvo type="max"/>
        <color rgb="FFF8696B"/>
        <color rgb="FFFFEB84"/>
        <color rgb="FF63BE7B"/>
      </colorScale>
    </cfRule>
  </conditionalFormatting>
  <conditionalFormatting sqref="L24">
    <cfRule type="cellIs" dxfId="35" priority="15" operator="equal">
      <formula>"Debil"</formula>
    </cfRule>
    <cfRule type="cellIs" dxfId="34" priority="16" operator="equal">
      <formula>"Requiere Mejora"</formula>
    </cfRule>
    <cfRule type="cellIs" dxfId="33" priority="17" operator="equal">
      <formula>"Aceptable"</formula>
    </cfRule>
    <cfRule type="cellIs" dxfId="32" priority="18" operator="equal">
      <formula>"Fuerte"</formula>
    </cfRule>
    <cfRule type="colorScale" priority="19">
      <colorScale>
        <cfvo type="min"/>
        <cfvo type="percentile" val="50"/>
        <cfvo type="max"/>
        <color rgb="FFF8696B"/>
        <color rgb="FFFFEB84"/>
        <color rgb="FF63BE7B"/>
      </colorScale>
    </cfRule>
  </conditionalFormatting>
  <conditionalFormatting sqref="L115:L129">
    <cfRule type="cellIs" dxfId="31" priority="10" operator="equal">
      <formula>"Debil"</formula>
    </cfRule>
    <cfRule type="cellIs" dxfId="30" priority="11" operator="equal">
      <formula>"Requiere Mejora"</formula>
    </cfRule>
    <cfRule type="cellIs" dxfId="29" priority="12" operator="equal">
      <formula>"Aceptable"</formula>
    </cfRule>
    <cfRule type="cellIs" dxfId="28" priority="13" operator="equal">
      <formula>"Fuerte"</formula>
    </cfRule>
    <cfRule type="colorScale" priority="14">
      <colorScale>
        <cfvo type="min"/>
        <cfvo type="percentile" val="50"/>
        <cfvo type="max"/>
        <color rgb="FFF8696B"/>
        <color rgb="FFFFEB84"/>
        <color rgb="FF63BE7B"/>
      </colorScale>
    </cfRule>
  </conditionalFormatting>
  <conditionalFormatting sqref="L36:L43">
    <cfRule type="cellIs" dxfId="27" priority="1483" operator="equal">
      <formula>"Debil"</formula>
    </cfRule>
    <cfRule type="cellIs" dxfId="26" priority="1484" operator="equal">
      <formula>"Requiere Mejora"</formula>
    </cfRule>
    <cfRule type="cellIs" dxfId="25" priority="1485" operator="equal">
      <formula>"Aceptable"</formula>
    </cfRule>
    <cfRule type="cellIs" dxfId="24" priority="1486" operator="equal">
      <formula>"Fuerte"</formula>
    </cfRule>
    <cfRule type="colorScale" priority="1487">
      <colorScale>
        <cfvo type="min"/>
        <cfvo type="percentile" val="50"/>
        <cfvo type="max"/>
        <color rgb="FFF8696B"/>
        <color rgb="FFFFEB84"/>
        <color rgb="FF63BE7B"/>
      </colorScale>
    </cfRule>
  </conditionalFormatting>
  <conditionalFormatting sqref="L8:L10">
    <cfRule type="cellIs" dxfId="23" priority="1488" operator="equal">
      <formula>"Debil"</formula>
    </cfRule>
    <cfRule type="cellIs" dxfId="22" priority="1489" operator="equal">
      <formula>"Requiere Mejora"</formula>
    </cfRule>
    <cfRule type="cellIs" dxfId="21" priority="1490" operator="equal">
      <formula>"Aceptable"</formula>
    </cfRule>
    <cfRule type="cellIs" dxfId="20" priority="1491" operator="equal">
      <formula>"Fuerte"</formula>
    </cfRule>
    <cfRule type="colorScale" priority="1492">
      <colorScale>
        <cfvo type="min"/>
        <cfvo type="percentile" val="50"/>
        <cfvo type="max"/>
        <color rgb="FFF8696B"/>
        <color rgb="FFFFEB84"/>
        <color rgb="FF63BE7B"/>
      </colorScale>
    </cfRule>
  </conditionalFormatting>
  <conditionalFormatting sqref="L44:L55">
    <cfRule type="cellIs" dxfId="19" priority="1513" operator="equal">
      <formula>"Debil"</formula>
    </cfRule>
    <cfRule type="cellIs" dxfId="18" priority="1514" operator="equal">
      <formula>"Requiere Mejora"</formula>
    </cfRule>
    <cfRule type="cellIs" dxfId="17" priority="1515" operator="equal">
      <formula>"Aceptable"</formula>
    </cfRule>
    <cfRule type="cellIs" dxfId="16" priority="1516" operator="equal">
      <formula>"Fuerte"</formula>
    </cfRule>
    <cfRule type="colorScale" priority="1517">
      <colorScale>
        <cfvo type="min"/>
        <cfvo type="percentile" val="50"/>
        <cfvo type="max"/>
        <color rgb="FFF8696B"/>
        <color rgb="FFFFEB84"/>
        <color rgb="FF63BE7B"/>
      </colorScale>
    </cfRule>
  </conditionalFormatting>
  <conditionalFormatting sqref="L66:L70">
    <cfRule type="cellIs" dxfId="15" priority="1518" operator="equal">
      <formula>"Debil"</formula>
    </cfRule>
    <cfRule type="cellIs" dxfId="14" priority="1519" operator="equal">
      <formula>"Requiere Mejora"</formula>
    </cfRule>
    <cfRule type="cellIs" dxfId="13" priority="1520" operator="equal">
      <formula>"Aceptable"</formula>
    </cfRule>
    <cfRule type="cellIs" dxfId="12" priority="1521" operator="equal">
      <formula>"Fuerte"</formula>
    </cfRule>
    <cfRule type="colorScale" priority="1522">
      <colorScale>
        <cfvo type="min"/>
        <cfvo type="percentile" val="50"/>
        <cfvo type="max"/>
        <color rgb="FFF8696B"/>
        <color rgb="FFFFEB84"/>
        <color rgb="FF63BE7B"/>
      </colorScale>
    </cfRule>
  </conditionalFormatting>
  <conditionalFormatting sqref="L82:L114">
    <cfRule type="cellIs" dxfId="11" priority="1528" operator="equal">
      <formula>"Debil"</formula>
    </cfRule>
    <cfRule type="cellIs" dxfId="10" priority="1529" operator="equal">
      <formula>"Requiere Mejora"</formula>
    </cfRule>
    <cfRule type="cellIs" dxfId="9" priority="1530" operator="equal">
      <formula>"Aceptable"</formula>
    </cfRule>
    <cfRule type="cellIs" dxfId="8" priority="1531" operator="equal">
      <formula>"Fuerte"</formula>
    </cfRule>
    <cfRule type="colorScale" priority="1532">
      <colorScale>
        <cfvo type="min"/>
        <cfvo type="percentile" val="50"/>
        <cfvo type="max"/>
        <color rgb="FFF8696B"/>
        <color rgb="FFFFEB84"/>
        <color rgb="FF63BE7B"/>
      </colorScale>
    </cfRule>
  </conditionalFormatting>
  <conditionalFormatting sqref="L131:L134 L136">
    <cfRule type="cellIs" dxfId="7" priority="6" operator="equal">
      <formula>"Débil"</formula>
    </cfRule>
    <cfRule type="cellIs" dxfId="6" priority="7" operator="equal">
      <formula>"Requiere Mejora"</formula>
    </cfRule>
    <cfRule type="cellIs" dxfId="5" priority="8" operator="equal">
      <formula>"Aceptable"</formula>
    </cfRule>
    <cfRule type="cellIs" dxfId="4" priority="9" operator="equal">
      <formula>"Fuerte"</formula>
    </cfRule>
  </conditionalFormatting>
  <conditionalFormatting sqref="L135">
    <cfRule type="cellIs" dxfId="3" priority="1" operator="equal">
      <formula>"Debil"</formula>
    </cfRule>
    <cfRule type="cellIs" dxfId="2" priority="2" operator="equal">
      <formula>"Requiere Mejora"</formula>
    </cfRule>
    <cfRule type="cellIs" dxfId="1" priority="3" operator="equal">
      <formula>"Aceptable"</formula>
    </cfRule>
    <cfRule type="cellIs" dxfId="0" priority="4" operator="equal">
      <formula>"Fuerte"</formula>
    </cfRule>
    <cfRule type="colorScale" priority="5">
      <colorScale>
        <cfvo type="min"/>
        <cfvo type="percentile" val="50"/>
        <cfvo type="max"/>
        <color rgb="FFF8696B"/>
        <color rgb="FFFFEB84"/>
        <color rgb="FF63BE7B"/>
      </colorScale>
    </cfRule>
  </conditionalFormatting>
  <dataValidations count="6">
    <dataValidation type="list" allowBlank="1" showInputMessage="1" showErrorMessage="1" sqref="A76:A81 A115:A129 A29:A43" xr:uid="{E38628CF-DD96-4D5A-8769-867A93E6FAA6}">
      <formula1>$AG$8:$AG$18</formula1>
    </dataValidation>
    <dataValidation type="list" allowBlank="1" showInputMessage="1" showErrorMessage="1" sqref="A71:A75 A62:A65 A44:A60 A24:A25" xr:uid="{D7493CA1-0D31-46BC-B859-88A063190D9F}">
      <formula1>$AG$8:$AG$19</formula1>
    </dataValidation>
    <dataValidation type="list" allowBlank="1" showInputMessage="1" showErrorMessage="1" sqref="A26:A28 A66:A70" xr:uid="{5A55FBEC-A3F9-4451-83F6-22C64E2A3E30}">
      <formula1>$AG$8:$AG$20</formula1>
    </dataValidation>
    <dataValidation type="list" allowBlank="1" showInputMessage="1" showErrorMessage="1" sqref="A8:A23" xr:uid="{81D4C9D8-EEBB-45B0-BC47-A32945E7E9F1}">
      <formula1>$AG$8:$AG$17</formula1>
    </dataValidation>
    <dataValidation type="list" allowBlank="1" showInputMessage="1" showErrorMessage="1" sqref="A61" xr:uid="{97ECD529-55BD-4C88-A894-09FFD66CAD4B}">
      <formula1>$AM$10:$AM$22</formula1>
    </dataValidation>
    <dataValidation type="list" allowBlank="1" showInputMessage="1" showErrorMessage="1" sqref="L8:L130 L135" xr:uid="{D0FAB380-F65F-432F-BBC3-0F1E1991B018}">
      <formula1>$AF$8:$AF$10</formula1>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14DC9-D786-4460-B552-5C10F4D53DA3}">
  <dimension ref="A1:H20"/>
  <sheetViews>
    <sheetView topLeftCell="A13" zoomScale="90" zoomScaleNormal="90" workbookViewId="0">
      <selection activeCell="E19" sqref="E19"/>
    </sheetView>
  </sheetViews>
  <sheetFormatPr baseColWidth="10" defaultRowHeight="15" x14ac:dyDescent="0.25"/>
  <cols>
    <col min="1" max="1" width="16.7109375" style="435" customWidth="1"/>
    <col min="2" max="2" width="24" style="435" customWidth="1"/>
    <col min="3" max="3" width="32.28515625" style="435" customWidth="1"/>
    <col min="4" max="4" width="29.28515625" style="435" customWidth="1"/>
    <col min="5" max="5" width="25.28515625" style="435" customWidth="1"/>
    <col min="6" max="16384" width="11.42578125" style="435"/>
  </cols>
  <sheetData>
    <row r="1" spans="1:5" x14ac:dyDescent="0.25">
      <c r="A1" s="460"/>
      <c r="B1" s="475" t="s">
        <v>166</v>
      </c>
      <c r="C1" s="475"/>
      <c r="D1" s="453" t="s">
        <v>42</v>
      </c>
      <c r="E1" s="129" t="s">
        <v>43</v>
      </c>
    </row>
    <row r="2" spans="1:5" x14ac:dyDescent="0.25">
      <c r="A2" s="460"/>
      <c r="B2" s="475"/>
      <c r="C2" s="475"/>
      <c r="D2" s="453" t="s">
        <v>167</v>
      </c>
      <c r="E2" s="130" t="s">
        <v>1209</v>
      </c>
    </row>
    <row r="3" spans="1:5" x14ac:dyDescent="0.25">
      <c r="A3" s="460"/>
      <c r="B3" s="476" t="s">
        <v>171</v>
      </c>
      <c r="C3" s="476"/>
      <c r="D3" s="453" t="s">
        <v>45</v>
      </c>
      <c r="E3" s="6">
        <v>44929</v>
      </c>
    </row>
    <row r="4" spans="1:5" x14ac:dyDescent="0.25">
      <c r="A4" s="460"/>
      <c r="B4" s="476"/>
      <c r="C4" s="476"/>
      <c r="D4" s="453" t="s">
        <v>46</v>
      </c>
      <c r="E4" s="129" t="s">
        <v>174</v>
      </c>
    </row>
    <row r="5" spans="1:5" x14ac:dyDescent="0.25">
      <c r="A5" s="224"/>
      <c r="B5" s="451"/>
      <c r="C5" s="451"/>
      <c r="D5" s="434"/>
      <c r="E5" s="433"/>
    </row>
    <row r="6" spans="1:5" x14ac:dyDescent="0.25">
      <c r="A6" s="473" t="s">
        <v>4</v>
      </c>
      <c r="B6" s="473"/>
      <c r="C6" s="473"/>
      <c r="D6" s="473"/>
      <c r="E6" s="473"/>
    </row>
    <row r="7" spans="1:5" x14ac:dyDescent="0.25">
      <c r="A7" s="80" t="s">
        <v>127</v>
      </c>
      <c r="B7" s="81" t="s">
        <v>66</v>
      </c>
      <c r="C7" s="82" t="s">
        <v>20</v>
      </c>
      <c r="D7" s="83" t="s">
        <v>14</v>
      </c>
      <c r="E7" s="84" t="s">
        <v>128</v>
      </c>
    </row>
    <row r="8" spans="1:5" x14ac:dyDescent="0.25">
      <c r="A8" s="85">
        <f>COUNTIF('Mapa de riesgos '!G8:G129,"Bajo")</f>
        <v>22</v>
      </c>
      <c r="B8" s="86">
        <f>COUNTIF('Mapa de riesgos '!G8:G129,"Moderado ")</f>
        <v>37</v>
      </c>
      <c r="C8" s="87">
        <f>COUNTIF('Mapa de riesgos '!G8:G129,"Por encima del promedio")</f>
        <v>25</v>
      </c>
      <c r="D8" s="88">
        <f>COUNTIF('Mapa de riesgos '!G8:G129,"Alto")</f>
        <v>38</v>
      </c>
      <c r="E8" s="84">
        <f>SUM(A8:D8)</f>
        <v>122</v>
      </c>
    </row>
    <row r="10" spans="1:5" x14ac:dyDescent="0.25">
      <c r="A10" s="473" t="s">
        <v>129</v>
      </c>
      <c r="B10" s="473"/>
      <c r="C10" s="473"/>
      <c r="D10" s="473"/>
      <c r="E10" s="473"/>
    </row>
    <row r="11" spans="1:5" x14ac:dyDescent="0.25">
      <c r="A11" s="80" t="s">
        <v>127</v>
      </c>
      <c r="B11" s="81" t="s">
        <v>66</v>
      </c>
      <c r="C11" s="82" t="s">
        <v>20</v>
      </c>
      <c r="D11" s="83" t="s">
        <v>14</v>
      </c>
      <c r="E11" s="84" t="s">
        <v>128</v>
      </c>
    </row>
    <row r="12" spans="1:5" x14ac:dyDescent="0.25">
      <c r="A12" s="85">
        <f>COUNTIF('Mapa de riesgos '!M8:M129,"Bajo")</f>
        <v>24</v>
      </c>
      <c r="B12" s="86">
        <f>COUNTIF('Mapa de riesgos '!M8:M129,"Moderado ")</f>
        <v>25</v>
      </c>
      <c r="C12" s="87">
        <f>COUNTIF('Mapa de riesgos '!M8:M129,"Por encima del promedio")</f>
        <v>37</v>
      </c>
      <c r="D12" s="88">
        <f>COUNTIF('Mapa de riesgos '!M8:M129,"Alto")</f>
        <v>36</v>
      </c>
      <c r="E12" s="84">
        <f>SUM(A12:D12)</f>
        <v>122</v>
      </c>
    </row>
    <row r="15" spans="1:5" ht="15" customHeight="1" x14ac:dyDescent="0.25">
      <c r="A15" s="474" t="s">
        <v>523</v>
      </c>
      <c r="B15" s="474"/>
      <c r="C15" s="474"/>
      <c r="D15" s="474"/>
      <c r="E15" s="474"/>
    </row>
    <row r="16" spans="1:5" ht="38.25" x14ac:dyDescent="0.25">
      <c r="A16" s="140" t="s">
        <v>130</v>
      </c>
      <c r="B16" s="140" t="s">
        <v>26</v>
      </c>
      <c r="C16" s="140" t="s">
        <v>66</v>
      </c>
      <c r="D16" s="140" t="s">
        <v>20</v>
      </c>
      <c r="E16" s="140" t="s">
        <v>14</v>
      </c>
    </row>
    <row r="17" spans="1:8" ht="51.75" customHeight="1" x14ac:dyDescent="0.25">
      <c r="A17" s="140" t="s">
        <v>22</v>
      </c>
      <c r="B17" s="91" t="s">
        <v>1116</v>
      </c>
      <c r="C17" s="91" t="s">
        <v>1285</v>
      </c>
      <c r="D17" s="92" t="s">
        <v>1117</v>
      </c>
      <c r="E17" s="93" t="s">
        <v>1114</v>
      </c>
      <c r="H17" s="452"/>
    </row>
    <row r="18" spans="1:8" ht="63" customHeight="1" x14ac:dyDescent="0.25">
      <c r="A18" s="140" t="s">
        <v>15</v>
      </c>
      <c r="B18" s="91" t="s">
        <v>1120</v>
      </c>
      <c r="C18" s="92" t="s">
        <v>1119</v>
      </c>
      <c r="D18" s="93" t="s">
        <v>1283</v>
      </c>
      <c r="E18" s="227" t="s">
        <v>1286</v>
      </c>
    </row>
    <row r="19" spans="1:8" ht="60" customHeight="1" x14ac:dyDescent="0.25">
      <c r="A19" s="140" t="s">
        <v>84</v>
      </c>
      <c r="B19" s="92" t="s">
        <v>584</v>
      </c>
      <c r="C19" s="93" t="s">
        <v>1115</v>
      </c>
      <c r="D19" s="94"/>
      <c r="E19" s="227" t="s">
        <v>1118</v>
      </c>
      <c r="G19" s="435" t="s">
        <v>131</v>
      </c>
    </row>
    <row r="20" spans="1:8" ht="70.5" customHeight="1" x14ac:dyDescent="0.25">
      <c r="A20" s="140" t="s">
        <v>17</v>
      </c>
      <c r="B20" s="93" t="s">
        <v>1284</v>
      </c>
      <c r="C20" s="94"/>
      <c r="D20" s="94"/>
      <c r="E20" s="227" t="s">
        <v>1113</v>
      </c>
    </row>
  </sheetData>
  <mergeCells count="6">
    <mergeCell ref="A15:E15"/>
    <mergeCell ref="A1:A4"/>
    <mergeCell ref="B1:C2"/>
    <mergeCell ref="B3:C4"/>
    <mergeCell ref="A6:E6"/>
    <mergeCell ref="A10:E1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5"/>
  <sheetViews>
    <sheetView showGridLines="0" zoomScale="70" zoomScaleNormal="70" workbookViewId="0">
      <selection activeCell="A9" sqref="A9"/>
    </sheetView>
  </sheetViews>
  <sheetFormatPr baseColWidth="10" defaultRowHeight="15" x14ac:dyDescent="0.25"/>
  <cols>
    <col min="1" max="1" width="35.28515625" bestFit="1" customWidth="1"/>
    <col min="2" max="2" width="50.85546875" customWidth="1"/>
    <col min="3" max="3" width="16.42578125" customWidth="1"/>
    <col min="4" max="4" width="52.85546875" customWidth="1"/>
    <col min="5" max="5" width="13.85546875" customWidth="1"/>
    <col min="6" max="6" width="17.42578125" customWidth="1"/>
    <col min="7" max="7" width="16.140625" customWidth="1"/>
    <col min="8" max="8" width="31.85546875" customWidth="1"/>
    <col min="9" max="9" width="23.42578125" customWidth="1"/>
    <col min="11" max="11" width="19.28515625" customWidth="1"/>
    <col min="12" max="12" width="29.85546875" customWidth="1"/>
    <col min="13" max="13" width="23.42578125" customWidth="1"/>
    <col min="16" max="16" width="16.7109375" customWidth="1"/>
    <col min="17" max="18" width="14.42578125" customWidth="1"/>
    <col min="19" max="19" width="16.7109375" customWidth="1"/>
    <col min="20" max="20" width="23.85546875" customWidth="1"/>
  </cols>
  <sheetData>
    <row r="1" spans="1:20" ht="19.5" customHeight="1" x14ac:dyDescent="0.25">
      <c r="A1" s="508"/>
      <c r="B1" s="522" t="s">
        <v>166</v>
      </c>
      <c r="C1" s="522"/>
      <c r="D1" s="522"/>
      <c r="E1" s="522"/>
      <c r="F1" s="522"/>
      <c r="G1" s="522"/>
      <c r="H1" s="522"/>
      <c r="I1" s="522"/>
      <c r="J1" s="522"/>
      <c r="K1" s="522"/>
      <c r="L1" s="522"/>
      <c r="M1" s="522"/>
      <c r="N1" s="522"/>
      <c r="O1" s="522"/>
      <c r="P1" s="522"/>
      <c r="Q1" s="522"/>
      <c r="R1" s="522"/>
      <c r="S1" s="456" t="s">
        <v>42</v>
      </c>
      <c r="T1" s="4" t="s">
        <v>43</v>
      </c>
    </row>
    <row r="2" spans="1:20" ht="19.5" customHeight="1" x14ac:dyDescent="0.25">
      <c r="A2" s="509"/>
      <c r="B2" s="522"/>
      <c r="C2" s="522"/>
      <c r="D2" s="522"/>
      <c r="E2" s="522"/>
      <c r="F2" s="522"/>
      <c r="G2" s="522"/>
      <c r="H2" s="522"/>
      <c r="I2" s="522"/>
      <c r="J2" s="522"/>
      <c r="K2" s="522"/>
      <c r="L2" s="522"/>
      <c r="M2" s="522"/>
      <c r="N2" s="522"/>
      <c r="O2" s="522"/>
      <c r="P2" s="522"/>
      <c r="Q2" s="522"/>
      <c r="R2" s="522"/>
      <c r="S2" s="456" t="s">
        <v>44</v>
      </c>
      <c r="T2" s="5" t="s">
        <v>1209</v>
      </c>
    </row>
    <row r="3" spans="1:20" ht="19.5" customHeight="1" x14ac:dyDescent="0.25">
      <c r="A3" s="509"/>
      <c r="B3" s="462" t="s">
        <v>41</v>
      </c>
      <c r="C3" s="462"/>
      <c r="D3" s="462"/>
      <c r="E3" s="462"/>
      <c r="F3" s="462"/>
      <c r="G3" s="462"/>
      <c r="H3" s="462"/>
      <c r="I3" s="462"/>
      <c r="J3" s="462"/>
      <c r="K3" s="462"/>
      <c r="L3" s="462"/>
      <c r="M3" s="462"/>
      <c r="N3" s="462"/>
      <c r="O3" s="462"/>
      <c r="P3" s="462"/>
      <c r="Q3" s="462"/>
      <c r="R3" s="462"/>
      <c r="S3" s="456" t="s">
        <v>45</v>
      </c>
      <c r="T3" s="6">
        <v>44929</v>
      </c>
    </row>
    <row r="4" spans="1:20" ht="19.5" customHeight="1" x14ac:dyDescent="0.25">
      <c r="A4" s="510"/>
      <c r="B4" s="462"/>
      <c r="C4" s="462"/>
      <c r="D4" s="462"/>
      <c r="E4" s="462"/>
      <c r="F4" s="462"/>
      <c r="G4" s="462"/>
      <c r="H4" s="462"/>
      <c r="I4" s="462"/>
      <c r="J4" s="462"/>
      <c r="K4" s="462"/>
      <c r="L4" s="462"/>
      <c r="M4" s="462"/>
      <c r="N4" s="462"/>
      <c r="O4" s="462"/>
      <c r="P4" s="462"/>
      <c r="Q4" s="462"/>
      <c r="R4" s="462"/>
      <c r="S4" s="456" t="s">
        <v>46</v>
      </c>
      <c r="T4" s="4" t="s">
        <v>175</v>
      </c>
    </row>
    <row r="6" spans="1:20" ht="15.75" thickBot="1" x14ac:dyDescent="0.3"/>
    <row r="7" spans="1:20" ht="30" customHeight="1" thickBot="1" x14ac:dyDescent="0.3">
      <c r="G7" s="528" t="s">
        <v>47</v>
      </c>
      <c r="H7" s="529"/>
      <c r="I7" s="530"/>
      <c r="K7" s="502" t="s">
        <v>48</v>
      </c>
      <c r="L7" s="503"/>
      <c r="M7" s="504"/>
      <c r="P7" s="505" t="s">
        <v>10</v>
      </c>
      <c r="Q7" s="506"/>
      <c r="R7" s="506"/>
      <c r="S7" s="506"/>
      <c r="T7" s="507"/>
    </row>
    <row r="8" spans="1:20" ht="47.25" customHeight="1" thickBot="1" x14ac:dyDescent="0.3">
      <c r="A8" s="520" t="s">
        <v>49</v>
      </c>
      <c r="B8" s="521"/>
      <c r="D8" s="520" t="s">
        <v>50</v>
      </c>
      <c r="E8" s="521"/>
      <c r="G8" s="7" t="s">
        <v>51</v>
      </c>
      <c r="H8" s="8" t="s">
        <v>52</v>
      </c>
      <c r="I8" s="8" t="s">
        <v>53</v>
      </c>
      <c r="K8" s="9" t="s">
        <v>54</v>
      </c>
      <c r="L8" s="10" t="s">
        <v>55</v>
      </c>
      <c r="M8" s="10" t="s">
        <v>56</v>
      </c>
      <c r="P8" s="523" t="s">
        <v>57</v>
      </c>
      <c r="Q8" s="502" t="s">
        <v>58</v>
      </c>
      <c r="R8" s="503"/>
      <c r="S8" s="503"/>
      <c r="T8" s="504"/>
    </row>
    <row r="9" spans="1:20" ht="81.75" customHeight="1" thickBot="1" x14ac:dyDescent="0.3">
      <c r="A9" s="11" t="s">
        <v>26</v>
      </c>
      <c r="B9" s="12" t="s">
        <v>59</v>
      </c>
      <c r="D9" s="13" t="s">
        <v>60</v>
      </c>
      <c r="E9" s="14">
        <v>20</v>
      </c>
      <c r="F9" s="15"/>
      <c r="G9" s="525" t="s">
        <v>61</v>
      </c>
      <c r="H9" s="16" t="s">
        <v>62</v>
      </c>
      <c r="I9" s="17" t="s">
        <v>63</v>
      </c>
      <c r="K9" s="18" t="s">
        <v>22</v>
      </c>
      <c r="L9" s="16" t="s">
        <v>64</v>
      </c>
      <c r="M9" s="17" t="s">
        <v>65</v>
      </c>
      <c r="P9" s="524"/>
      <c r="Q9" s="9" t="s">
        <v>26</v>
      </c>
      <c r="R9" s="9" t="s">
        <v>66</v>
      </c>
      <c r="S9" s="9" t="s">
        <v>20</v>
      </c>
      <c r="T9" s="9" t="s">
        <v>14</v>
      </c>
    </row>
    <row r="10" spans="1:20" ht="86.25" customHeight="1" thickBot="1" x14ac:dyDescent="0.3">
      <c r="A10" s="19" t="s">
        <v>66</v>
      </c>
      <c r="B10" s="20" t="s">
        <v>67</v>
      </c>
      <c r="D10" s="13" t="s">
        <v>68</v>
      </c>
      <c r="E10" s="14">
        <v>15</v>
      </c>
      <c r="F10" s="21"/>
      <c r="G10" s="526"/>
      <c r="H10" s="16" t="s">
        <v>69</v>
      </c>
      <c r="I10" s="17" t="s">
        <v>63</v>
      </c>
      <c r="K10" s="22" t="s">
        <v>15</v>
      </c>
      <c r="L10" s="16" t="s">
        <v>70</v>
      </c>
      <c r="M10" s="17" t="s">
        <v>71</v>
      </c>
      <c r="P10" s="23" t="s">
        <v>22</v>
      </c>
      <c r="Q10" s="24" t="s">
        <v>26</v>
      </c>
      <c r="R10" s="24" t="s">
        <v>26</v>
      </c>
      <c r="S10" s="25" t="s">
        <v>66</v>
      </c>
      <c r="T10" s="26" t="s">
        <v>20</v>
      </c>
    </row>
    <row r="11" spans="1:20" ht="86.25" customHeight="1" thickBot="1" x14ac:dyDescent="0.3">
      <c r="A11" s="27" t="s">
        <v>20</v>
      </c>
      <c r="B11" s="20" t="s">
        <v>72</v>
      </c>
      <c r="D11" s="13" t="s">
        <v>73</v>
      </c>
      <c r="E11" s="14">
        <v>10</v>
      </c>
      <c r="G11" s="527"/>
      <c r="H11" s="16" t="s">
        <v>74</v>
      </c>
      <c r="I11" s="17" t="s">
        <v>63</v>
      </c>
      <c r="K11" s="28" t="s">
        <v>75</v>
      </c>
      <c r="L11" s="16" t="s">
        <v>76</v>
      </c>
      <c r="M11" s="17" t="s">
        <v>77</v>
      </c>
      <c r="P11" s="23" t="s">
        <v>15</v>
      </c>
      <c r="Q11" s="24" t="s">
        <v>26</v>
      </c>
      <c r="R11" s="25" t="s">
        <v>66</v>
      </c>
      <c r="S11" s="26" t="s">
        <v>20</v>
      </c>
      <c r="T11" s="29" t="s">
        <v>14</v>
      </c>
    </row>
    <row r="12" spans="1:20" ht="87" customHeight="1" thickBot="1" x14ac:dyDescent="0.3">
      <c r="A12" s="30" t="s">
        <v>14</v>
      </c>
      <c r="B12" s="20" t="s">
        <v>78</v>
      </c>
      <c r="D12" s="13" t="s">
        <v>79</v>
      </c>
      <c r="E12" s="14">
        <v>5</v>
      </c>
      <c r="G12" s="525" t="s">
        <v>80</v>
      </c>
      <c r="H12" s="16" t="s">
        <v>81</v>
      </c>
      <c r="I12" s="17" t="s">
        <v>63</v>
      </c>
      <c r="K12" s="31" t="s">
        <v>17</v>
      </c>
      <c r="L12" s="16" t="s">
        <v>82</v>
      </c>
      <c r="M12" s="17" t="s">
        <v>83</v>
      </c>
      <c r="P12" s="23" t="s">
        <v>84</v>
      </c>
      <c r="Q12" s="25" t="s">
        <v>66</v>
      </c>
      <c r="R12" s="26" t="s">
        <v>20</v>
      </c>
      <c r="S12" s="29" t="s">
        <v>14</v>
      </c>
      <c r="T12" s="29" t="s">
        <v>14</v>
      </c>
    </row>
    <row r="13" spans="1:20" ht="57" customHeight="1" thickBot="1" x14ac:dyDescent="0.3">
      <c r="G13" s="526"/>
      <c r="H13" s="16" t="s">
        <v>85</v>
      </c>
      <c r="I13" s="17" t="s">
        <v>63</v>
      </c>
      <c r="P13" s="23" t="s">
        <v>17</v>
      </c>
      <c r="Q13" s="26" t="s">
        <v>20</v>
      </c>
      <c r="R13" s="29" t="s">
        <v>14</v>
      </c>
      <c r="S13" s="29" t="s">
        <v>14</v>
      </c>
      <c r="T13" s="29" t="s">
        <v>14</v>
      </c>
    </row>
    <row r="14" spans="1:20" ht="45.75" thickBot="1" x14ac:dyDescent="0.3">
      <c r="G14" s="527"/>
      <c r="H14" s="32" t="s">
        <v>86</v>
      </c>
      <c r="I14" s="10" t="s">
        <v>87</v>
      </c>
    </row>
    <row r="15" spans="1:20" ht="33.75" customHeight="1" thickBot="1" x14ac:dyDescent="0.3">
      <c r="A15" s="79" t="s">
        <v>126</v>
      </c>
      <c r="B15" s="518" t="s">
        <v>124</v>
      </c>
      <c r="C15" s="519"/>
      <c r="D15" s="229" t="s">
        <v>1040</v>
      </c>
    </row>
    <row r="16" spans="1:20" ht="78" customHeight="1" thickBot="1" x14ac:dyDescent="0.3">
      <c r="A16" s="11" t="s">
        <v>26</v>
      </c>
      <c r="B16" s="516" t="s">
        <v>125</v>
      </c>
      <c r="C16" s="517"/>
      <c r="D16" s="511" t="s">
        <v>1043</v>
      </c>
    </row>
    <row r="17" spans="1:4" ht="69.75" customHeight="1" thickBot="1" x14ac:dyDescent="0.3">
      <c r="A17" s="19" t="s">
        <v>66</v>
      </c>
      <c r="B17" s="514" t="s">
        <v>1061</v>
      </c>
      <c r="C17" s="515"/>
      <c r="D17" s="512"/>
    </row>
    <row r="18" spans="1:4" ht="109.5" customHeight="1" thickBot="1" x14ac:dyDescent="0.3">
      <c r="A18" s="27" t="s">
        <v>20</v>
      </c>
      <c r="B18" s="514" t="s">
        <v>1062</v>
      </c>
      <c r="C18" s="515"/>
      <c r="D18" s="512"/>
    </row>
    <row r="19" spans="1:4" ht="159.75" customHeight="1" thickBot="1" x14ac:dyDescent="0.3">
      <c r="A19" s="30" t="s">
        <v>14</v>
      </c>
      <c r="B19" s="514" t="s">
        <v>1063</v>
      </c>
      <c r="C19" s="515"/>
      <c r="D19" s="513"/>
    </row>
    <row r="20" spans="1:4" ht="45" x14ac:dyDescent="0.25">
      <c r="D20" s="228" t="s">
        <v>1041</v>
      </c>
    </row>
    <row r="24" spans="1:4" x14ac:dyDescent="0.25">
      <c r="A24" t="s">
        <v>721</v>
      </c>
      <c r="B24" s="224" t="s">
        <v>494</v>
      </c>
    </row>
    <row r="25" spans="1:4" x14ac:dyDescent="0.25">
      <c r="B25" s="224" t="s">
        <v>722</v>
      </c>
    </row>
  </sheetData>
  <mergeCells count="18">
    <mergeCell ref="G12:G14"/>
    <mergeCell ref="G7:I7"/>
    <mergeCell ref="K7:M7"/>
    <mergeCell ref="P7:T7"/>
    <mergeCell ref="A1:A4"/>
    <mergeCell ref="D16:D19"/>
    <mergeCell ref="B19:C19"/>
    <mergeCell ref="B16:C16"/>
    <mergeCell ref="B15:C15"/>
    <mergeCell ref="B17:C17"/>
    <mergeCell ref="B18:C18"/>
    <mergeCell ref="A8:B8"/>
    <mergeCell ref="D8:E8"/>
    <mergeCell ref="B1:R2"/>
    <mergeCell ref="B3:R4"/>
    <mergeCell ref="P8:P9"/>
    <mergeCell ref="Q8:T8"/>
    <mergeCell ref="G9:G1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40"/>
  <sheetViews>
    <sheetView showGridLines="0" zoomScale="90" zoomScaleNormal="90" workbookViewId="0">
      <selection activeCell="B6" sqref="B6"/>
    </sheetView>
  </sheetViews>
  <sheetFormatPr baseColWidth="10" defaultColWidth="11.42578125" defaultRowHeight="12" x14ac:dyDescent="0.2"/>
  <cols>
    <col min="1" max="1" width="3.28515625" style="33" customWidth="1"/>
    <col min="2" max="2" width="26" style="33" customWidth="1"/>
    <col min="3" max="3" width="9.42578125" style="33" customWidth="1"/>
    <col min="4" max="4" width="11.7109375" style="33" customWidth="1"/>
    <col min="5" max="5" width="9.7109375" style="33" customWidth="1"/>
    <col min="6" max="6" width="10.28515625" style="33" customWidth="1"/>
    <col min="7" max="7" width="12.42578125" style="33" customWidth="1"/>
    <col min="8" max="8" width="11" style="33" customWidth="1"/>
    <col min="9" max="9" width="10.42578125" style="33" customWidth="1"/>
    <col min="10" max="10" width="12.7109375" style="33" customWidth="1"/>
    <col min="11" max="11" width="17.28515625" style="33" customWidth="1"/>
    <col min="12" max="12" width="20.42578125" style="33" customWidth="1"/>
    <col min="13" max="16384" width="11.42578125" style="33"/>
  </cols>
  <sheetData>
    <row r="1" spans="2:13" ht="12.75" customHeight="1" x14ac:dyDescent="0.2">
      <c r="B1" s="481"/>
      <c r="C1" s="481"/>
      <c r="D1" s="532" t="s">
        <v>166</v>
      </c>
      <c r="E1" s="533"/>
      <c r="F1" s="533"/>
      <c r="G1" s="533"/>
      <c r="H1" s="533"/>
      <c r="I1" s="533"/>
      <c r="J1" s="534"/>
      <c r="K1" s="531" t="s">
        <v>42</v>
      </c>
      <c r="L1" s="531"/>
      <c r="M1" s="4" t="s">
        <v>43</v>
      </c>
    </row>
    <row r="2" spans="2:13" ht="12.75" customHeight="1" x14ac:dyDescent="0.2">
      <c r="B2" s="481"/>
      <c r="C2" s="481"/>
      <c r="D2" s="535"/>
      <c r="E2" s="536"/>
      <c r="F2" s="536"/>
      <c r="G2" s="536"/>
      <c r="H2" s="536"/>
      <c r="I2" s="536"/>
      <c r="J2" s="537"/>
      <c r="K2" s="531" t="s">
        <v>44</v>
      </c>
      <c r="L2" s="531"/>
      <c r="M2" s="5" t="s">
        <v>1209</v>
      </c>
    </row>
    <row r="3" spans="2:13" ht="12.75" customHeight="1" x14ac:dyDescent="0.2">
      <c r="B3" s="481"/>
      <c r="C3" s="481"/>
      <c r="D3" s="489" t="s">
        <v>41</v>
      </c>
      <c r="E3" s="490"/>
      <c r="F3" s="490"/>
      <c r="G3" s="490"/>
      <c r="H3" s="490"/>
      <c r="I3" s="490"/>
      <c r="J3" s="491"/>
      <c r="K3" s="531" t="s">
        <v>45</v>
      </c>
      <c r="L3" s="531"/>
      <c r="M3" s="6">
        <v>44929</v>
      </c>
    </row>
    <row r="4" spans="2:13" ht="12.75" customHeight="1" x14ac:dyDescent="0.2">
      <c r="B4" s="481"/>
      <c r="C4" s="481"/>
      <c r="D4" s="492"/>
      <c r="E4" s="493"/>
      <c r="F4" s="493"/>
      <c r="G4" s="493"/>
      <c r="H4" s="493"/>
      <c r="I4" s="493"/>
      <c r="J4" s="494"/>
      <c r="K4" s="531" t="s">
        <v>46</v>
      </c>
      <c r="L4" s="531"/>
      <c r="M4" s="4" t="s">
        <v>176</v>
      </c>
    </row>
    <row r="5" spans="2:13" ht="12.75" thickBot="1" x14ac:dyDescent="0.25"/>
    <row r="6" spans="2:13" s="40" customFormat="1" ht="84.75" thickBot="1" x14ac:dyDescent="0.3">
      <c r="B6" s="34" t="s">
        <v>88</v>
      </c>
      <c r="C6" s="35" t="s">
        <v>89</v>
      </c>
      <c r="D6" s="37" t="s">
        <v>90</v>
      </c>
      <c r="E6" s="36" t="s">
        <v>91</v>
      </c>
      <c r="F6" s="37" t="s">
        <v>92</v>
      </c>
      <c r="G6" s="38" t="s">
        <v>93</v>
      </c>
      <c r="H6" s="36" t="s">
        <v>94</v>
      </c>
      <c r="I6" s="37" t="s">
        <v>95</v>
      </c>
      <c r="J6" s="38" t="s">
        <v>96</v>
      </c>
      <c r="K6" s="36" t="s">
        <v>97</v>
      </c>
      <c r="L6" s="249" t="s">
        <v>98</v>
      </c>
      <c r="M6" s="39" t="s">
        <v>99</v>
      </c>
    </row>
    <row r="7" spans="2:13" ht="24.95" customHeight="1" x14ac:dyDescent="0.2">
      <c r="B7" s="41" t="s">
        <v>27</v>
      </c>
      <c r="C7" s="42">
        <f>SUM(D7:M7)</f>
        <v>15</v>
      </c>
      <c r="D7" s="238">
        <v>2</v>
      </c>
      <c r="E7" s="44">
        <v>2</v>
      </c>
      <c r="F7" s="238">
        <v>2</v>
      </c>
      <c r="G7" s="43">
        <v>2</v>
      </c>
      <c r="H7" s="44">
        <v>2</v>
      </c>
      <c r="I7" s="238">
        <v>1</v>
      </c>
      <c r="J7" s="43">
        <v>0</v>
      </c>
      <c r="K7" s="44">
        <v>1</v>
      </c>
      <c r="L7" s="238">
        <v>2</v>
      </c>
      <c r="M7" s="44">
        <v>1</v>
      </c>
    </row>
    <row r="8" spans="2:13" x14ac:dyDescent="0.2">
      <c r="B8" s="45" t="s">
        <v>24</v>
      </c>
      <c r="C8" s="46">
        <f t="shared" ref="C8:C18" si="0">SUM(D8:M8)</f>
        <v>13</v>
      </c>
      <c r="D8" s="239">
        <v>2</v>
      </c>
      <c r="E8" s="48">
        <v>1</v>
      </c>
      <c r="F8" s="239">
        <v>2</v>
      </c>
      <c r="G8" s="47">
        <v>1</v>
      </c>
      <c r="H8" s="48">
        <v>0</v>
      </c>
      <c r="I8" s="239">
        <v>2</v>
      </c>
      <c r="J8" s="47">
        <v>2</v>
      </c>
      <c r="K8" s="48">
        <v>2</v>
      </c>
      <c r="L8" s="239">
        <v>0</v>
      </c>
      <c r="M8" s="48">
        <v>1</v>
      </c>
    </row>
    <row r="9" spans="2:13" ht="12.75" thickBot="1" x14ac:dyDescent="0.25">
      <c r="B9" s="49" t="s">
        <v>40</v>
      </c>
      <c r="C9" s="50">
        <f t="shared" si="0"/>
        <v>13</v>
      </c>
      <c r="D9" s="240">
        <v>2</v>
      </c>
      <c r="E9" s="52">
        <v>1</v>
      </c>
      <c r="F9" s="240">
        <v>1</v>
      </c>
      <c r="G9" s="51">
        <v>2</v>
      </c>
      <c r="H9" s="52">
        <v>1</v>
      </c>
      <c r="I9" s="240">
        <v>1</v>
      </c>
      <c r="J9" s="51">
        <v>1</v>
      </c>
      <c r="K9" s="52">
        <v>2</v>
      </c>
      <c r="L9" s="240">
        <v>1</v>
      </c>
      <c r="M9" s="52">
        <v>1</v>
      </c>
    </row>
    <row r="10" spans="2:13" ht="14.25" customHeight="1" x14ac:dyDescent="0.2">
      <c r="B10" s="53" t="s">
        <v>100</v>
      </c>
      <c r="C10" s="54">
        <f>SUM(D10:M10)</f>
        <v>10</v>
      </c>
      <c r="D10" s="241">
        <v>2</v>
      </c>
      <c r="E10" s="56">
        <v>2</v>
      </c>
      <c r="F10" s="241">
        <v>1</v>
      </c>
      <c r="G10" s="55">
        <v>0</v>
      </c>
      <c r="H10" s="56">
        <v>0</v>
      </c>
      <c r="I10" s="241">
        <v>1</v>
      </c>
      <c r="J10" s="55">
        <v>1</v>
      </c>
      <c r="K10" s="56">
        <v>1</v>
      </c>
      <c r="L10" s="241">
        <v>2</v>
      </c>
      <c r="M10" s="56">
        <v>0</v>
      </c>
    </row>
    <row r="11" spans="2:13" x14ac:dyDescent="0.2">
      <c r="B11" s="57" t="s">
        <v>101</v>
      </c>
      <c r="C11" s="58">
        <f t="shared" si="0"/>
        <v>9</v>
      </c>
      <c r="D11" s="242">
        <v>2</v>
      </c>
      <c r="E11" s="60">
        <v>1</v>
      </c>
      <c r="F11" s="242">
        <v>1</v>
      </c>
      <c r="G11" s="59">
        <v>1</v>
      </c>
      <c r="H11" s="60">
        <v>0</v>
      </c>
      <c r="I11" s="242">
        <v>0</v>
      </c>
      <c r="J11" s="59">
        <v>1</v>
      </c>
      <c r="K11" s="60">
        <v>0</v>
      </c>
      <c r="L11" s="242">
        <v>1</v>
      </c>
      <c r="M11" s="60">
        <v>2</v>
      </c>
    </row>
    <row r="12" spans="2:13" x14ac:dyDescent="0.2">
      <c r="B12" s="57" t="s">
        <v>37</v>
      </c>
      <c r="C12" s="58">
        <f>SUM(D12:M12)</f>
        <v>8</v>
      </c>
      <c r="D12" s="242">
        <v>2</v>
      </c>
      <c r="E12" s="60">
        <v>1</v>
      </c>
      <c r="F12" s="242">
        <v>1</v>
      </c>
      <c r="G12" s="59">
        <v>1</v>
      </c>
      <c r="H12" s="60">
        <v>0</v>
      </c>
      <c r="I12" s="242">
        <v>0</v>
      </c>
      <c r="J12" s="59">
        <v>0</v>
      </c>
      <c r="K12" s="60">
        <v>1</v>
      </c>
      <c r="L12" s="242">
        <v>0</v>
      </c>
      <c r="M12" s="60">
        <v>2</v>
      </c>
    </row>
    <row r="13" spans="2:13" ht="24.75" thickBot="1" x14ac:dyDescent="0.25">
      <c r="B13" s="61" t="s">
        <v>29</v>
      </c>
      <c r="C13" s="62">
        <f t="shared" si="0"/>
        <v>7</v>
      </c>
      <c r="D13" s="243">
        <v>2</v>
      </c>
      <c r="E13" s="64">
        <v>2</v>
      </c>
      <c r="F13" s="243">
        <v>2</v>
      </c>
      <c r="G13" s="63">
        <v>1</v>
      </c>
      <c r="H13" s="64">
        <v>0</v>
      </c>
      <c r="I13" s="243">
        <v>0</v>
      </c>
      <c r="J13" s="63">
        <v>0</v>
      </c>
      <c r="K13" s="64">
        <v>0</v>
      </c>
      <c r="L13" s="243">
        <v>0</v>
      </c>
      <c r="M13" s="64">
        <v>0</v>
      </c>
    </row>
    <row r="14" spans="2:13" x14ac:dyDescent="0.2">
      <c r="B14" s="65" t="s">
        <v>28</v>
      </c>
      <c r="C14" s="46">
        <f>SUM(D14:M14)</f>
        <v>6</v>
      </c>
      <c r="D14" s="244">
        <v>2</v>
      </c>
      <c r="E14" s="67">
        <v>2</v>
      </c>
      <c r="F14" s="244">
        <v>1</v>
      </c>
      <c r="G14" s="66">
        <v>1</v>
      </c>
      <c r="H14" s="67">
        <v>0</v>
      </c>
      <c r="I14" s="244">
        <v>0</v>
      </c>
      <c r="J14" s="66">
        <v>0</v>
      </c>
      <c r="K14" s="67">
        <v>0</v>
      </c>
      <c r="L14" s="244">
        <v>0</v>
      </c>
      <c r="M14" s="67">
        <v>0</v>
      </c>
    </row>
    <row r="15" spans="2:13" x14ac:dyDescent="0.2">
      <c r="B15" s="68" t="s">
        <v>25</v>
      </c>
      <c r="C15" s="69">
        <f>SUM(D15:M15)</f>
        <v>5</v>
      </c>
      <c r="D15" s="245">
        <v>1</v>
      </c>
      <c r="E15" s="71">
        <v>1</v>
      </c>
      <c r="F15" s="245">
        <v>1</v>
      </c>
      <c r="G15" s="70">
        <v>0</v>
      </c>
      <c r="H15" s="71">
        <v>0</v>
      </c>
      <c r="I15" s="245">
        <v>0</v>
      </c>
      <c r="J15" s="70">
        <v>0</v>
      </c>
      <c r="K15" s="71">
        <v>0</v>
      </c>
      <c r="L15" s="245">
        <v>0</v>
      </c>
      <c r="M15" s="71">
        <v>2</v>
      </c>
    </row>
    <row r="16" spans="2:13" x14ac:dyDescent="0.2">
      <c r="B16" s="68" t="s">
        <v>30</v>
      </c>
      <c r="C16" s="69">
        <f t="shared" si="0"/>
        <v>4</v>
      </c>
      <c r="D16" s="245">
        <v>1</v>
      </c>
      <c r="E16" s="71">
        <v>2</v>
      </c>
      <c r="F16" s="245">
        <v>1</v>
      </c>
      <c r="G16" s="70">
        <v>0</v>
      </c>
      <c r="H16" s="71">
        <v>0</v>
      </c>
      <c r="I16" s="245">
        <v>0</v>
      </c>
      <c r="J16" s="70">
        <v>0</v>
      </c>
      <c r="K16" s="71">
        <v>0</v>
      </c>
      <c r="L16" s="245">
        <v>0</v>
      </c>
      <c r="M16" s="71">
        <v>0</v>
      </c>
    </row>
    <row r="17" spans="2:13" x14ac:dyDescent="0.2">
      <c r="B17" s="68" t="s">
        <v>636</v>
      </c>
      <c r="C17" s="69">
        <f t="shared" si="0"/>
        <v>4</v>
      </c>
      <c r="D17" s="246">
        <v>2</v>
      </c>
      <c r="E17" s="247">
        <v>2</v>
      </c>
      <c r="F17" s="245">
        <v>0</v>
      </c>
      <c r="G17" s="70">
        <v>0</v>
      </c>
      <c r="H17" s="71">
        <v>0</v>
      </c>
      <c r="I17" s="245">
        <v>0</v>
      </c>
      <c r="J17" s="70">
        <v>0</v>
      </c>
      <c r="K17" s="71">
        <v>0</v>
      </c>
      <c r="L17" s="245">
        <v>0</v>
      </c>
      <c r="M17" s="71">
        <v>0</v>
      </c>
    </row>
    <row r="18" spans="2:13" ht="12.75" thickBot="1" x14ac:dyDescent="0.25">
      <c r="B18" s="72" t="s">
        <v>39</v>
      </c>
      <c r="C18" s="50">
        <f t="shared" si="0"/>
        <v>3</v>
      </c>
      <c r="D18" s="248">
        <v>2</v>
      </c>
      <c r="E18" s="74">
        <v>0</v>
      </c>
      <c r="F18" s="248">
        <v>1</v>
      </c>
      <c r="G18" s="73">
        <v>0</v>
      </c>
      <c r="H18" s="74">
        <v>0</v>
      </c>
      <c r="I18" s="248">
        <v>0</v>
      </c>
      <c r="J18" s="73">
        <v>0</v>
      </c>
      <c r="K18" s="74">
        <v>0</v>
      </c>
      <c r="L18" s="248">
        <v>0</v>
      </c>
      <c r="M18" s="74">
        <v>0</v>
      </c>
    </row>
    <row r="19" spans="2:13" ht="12.95" customHeight="1" x14ac:dyDescent="0.2">
      <c r="D19" s="75"/>
      <c r="E19" s="75"/>
      <c r="F19" s="75"/>
      <c r="G19" s="75"/>
      <c r="H19" s="75"/>
      <c r="I19" s="75"/>
      <c r="J19" s="75"/>
      <c r="K19" s="75"/>
      <c r="L19" s="75"/>
    </row>
    <row r="20" spans="2:13" ht="12.95" customHeight="1" x14ac:dyDescent="0.2">
      <c r="D20" s="75"/>
      <c r="E20" s="75"/>
      <c r="F20" s="75"/>
      <c r="G20" s="75"/>
      <c r="H20" s="75"/>
      <c r="I20" s="75"/>
      <c r="J20" s="75"/>
      <c r="K20" s="75"/>
      <c r="L20" s="75"/>
    </row>
    <row r="21" spans="2:13" ht="12.95" customHeight="1" x14ac:dyDescent="0.2">
      <c r="D21" s="75"/>
      <c r="E21" s="75"/>
      <c r="F21" s="75"/>
      <c r="G21" s="75"/>
      <c r="H21" s="75"/>
      <c r="I21" s="75"/>
      <c r="J21" s="75"/>
      <c r="K21" s="75"/>
      <c r="L21" s="75"/>
    </row>
    <row r="22" spans="2:13" ht="12.95" customHeight="1" x14ac:dyDescent="0.2">
      <c r="D22" s="75"/>
      <c r="E22" s="75"/>
      <c r="F22" s="75"/>
      <c r="G22" s="75"/>
      <c r="H22" s="75"/>
      <c r="I22" s="75"/>
      <c r="J22" s="75"/>
      <c r="K22" s="75"/>
      <c r="L22" s="75"/>
    </row>
    <row r="23" spans="2:13" ht="12.95" customHeight="1" x14ac:dyDescent="0.2">
      <c r="D23" s="75"/>
      <c r="E23" s="75"/>
      <c r="F23" s="75"/>
      <c r="G23" s="75"/>
      <c r="H23" s="75"/>
      <c r="I23" s="75"/>
      <c r="J23" s="75"/>
      <c r="K23" s="75"/>
      <c r="L23" s="75"/>
    </row>
    <row r="24" spans="2:13" ht="12.95" customHeight="1" x14ac:dyDescent="0.2">
      <c r="D24" s="75"/>
      <c r="E24" s="75"/>
      <c r="F24" s="75"/>
      <c r="G24" s="75"/>
      <c r="H24" s="75"/>
      <c r="I24" s="75"/>
      <c r="J24" s="75"/>
      <c r="K24" s="75"/>
      <c r="L24" s="75"/>
    </row>
    <row r="25" spans="2:13" ht="12.95" customHeight="1" x14ac:dyDescent="0.2">
      <c r="D25" s="75"/>
      <c r="E25" s="75"/>
      <c r="F25" s="75"/>
      <c r="G25" s="75"/>
      <c r="H25" s="75"/>
      <c r="I25" s="75"/>
      <c r="J25" s="75"/>
      <c r="K25" s="75"/>
      <c r="L25" s="75"/>
    </row>
    <row r="26" spans="2:13" ht="11.1" customHeight="1" x14ac:dyDescent="0.2">
      <c r="D26" s="75"/>
      <c r="E26" s="75"/>
      <c r="F26" s="75"/>
      <c r="G26" s="75"/>
      <c r="H26" s="75"/>
      <c r="I26" s="75"/>
      <c r="J26" s="75"/>
      <c r="K26" s="75"/>
      <c r="L26" s="75"/>
    </row>
    <row r="27" spans="2:13" ht="11.1" customHeight="1" x14ac:dyDescent="0.2">
      <c r="D27" s="75"/>
      <c r="E27" s="75"/>
      <c r="F27" s="75"/>
      <c r="G27" s="75"/>
      <c r="H27" s="75"/>
      <c r="I27" s="75"/>
      <c r="J27" s="75"/>
      <c r="K27" s="75"/>
      <c r="L27" s="75"/>
    </row>
    <row r="28" spans="2:13" ht="11.1" customHeight="1" x14ac:dyDescent="0.2">
      <c r="D28" s="75"/>
      <c r="E28" s="75"/>
      <c r="F28" s="75"/>
      <c r="G28" s="75"/>
      <c r="H28" s="75"/>
      <c r="I28" s="75"/>
      <c r="J28" s="75"/>
      <c r="K28" s="75"/>
      <c r="L28" s="75"/>
    </row>
    <row r="29" spans="2:13" ht="11.1" customHeight="1" x14ac:dyDescent="0.2">
      <c r="D29" s="75"/>
      <c r="E29" s="75"/>
      <c r="F29" s="75"/>
      <c r="G29" s="75"/>
      <c r="H29" s="75"/>
      <c r="I29" s="75"/>
      <c r="J29" s="75"/>
      <c r="K29" s="75"/>
      <c r="L29" s="75"/>
    </row>
    <row r="30" spans="2:13" ht="11.1" customHeight="1" x14ac:dyDescent="0.2">
      <c r="D30" s="75"/>
      <c r="E30" s="75"/>
      <c r="F30" s="75"/>
      <c r="G30" s="75"/>
      <c r="H30" s="75"/>
      <c r="I30" s="75"/>
      <c r="J30" s="75"/>
      <c r="K30" s="75"/>
      <c r="L30" s="75"/>
    </row>
    <row r="31" spans="2:13" x14ac:dyDescent="0.2">
      <c r="D31" s="75"/>
      <c r="E31" s="75"/>
      <c r="F31" s="75"/>
      <c r="G31" s="75"/>
      <c r="H31" s="75"/>
      <c r="I31" s="75"/>
      <c r="J31" s="75"/>
      <c r="K31" s="75"/>
      <c r="L31" s="75"/>
    </row>
    <row r="32" spans="2:13" x14ac:dyDescent="0.2">
      <c r="D32" s="75"/>
      <c r="E32" s="75"/>
      <c r="F32" s="75"/>
      <c r="G32" s="75"/>
      <c r="H32" s="75"/>
      <c r="I32" s="75"/>
      <c r="J32" s="75"/>
      <c r="K32" s="75"/>
      <c r="L32" s="75"/>
    </row>
    <row r="33" spans="4:12" x14ac:dyDescent="0.2">
      <c r="D33" s="75"/>
      <c r="E33" s="75"/>
      <c r="F33" s="75"/>
      <c r="G33" s="75"/>
      <c r="H33" s="75"/>
      <c r="I33" s="75"/>
      <c r="J33" s="75"/>
      <c r="K33" s="75"/>
      <c r="L33" s="75"/>
    </row>
    <row r="34" spans="4:12" x14ac:dyDescent="0.2">
      <c r="D34" s="75"/>
      <c r="E34" s="75"/>
      <c r="F34" s="75"/>
      <c r="G34" s="75"/>
      <c r="H34" s="75"/>
      <c r="I34" s="75"/>
      <c r="J34" s="75"/>
      <c r="K34" s="75"/>
      <c r="L34" s="75"/>
    </row>
    <row r="35" spans="4:12" x14ac:dyDescent="0.2">
      <c r="D35" s="75"/>
      <c r="E35" s="75"/>
      <c r="F35" s="75"/>
      <c r="G35" s="75"/>
      <c r="H35" s="75"/>
      <c r="I35" s="75"/>
      <c r="J35" s="75"/>
      <c r="K35" s="75"/>
      <c r="L35" s="75"/>
    </row>
    <row r="36" spans="4:12" x14ac:dyDescent="0.2">
      <c r="D36" s="75"/>
      <c r="E36" s="75"/>
      <c r="F36" s="75"/>
      <c r="G36" s="75"/>
      <c r="H36" s="75"/>
      <c r="I36" s="75"/>
      <c r="J36" s="75"/>
      <c r="K36" s="75"/>
      <c r="L36" s="75"/>
    </row>
    <row r="37" spans="4:12" x14ac:dyDescent="0.2">
      <c r="D37" s="75"/>
      <c r="E37" s="75"/>
      <c r="F37" s="75"/>
      <c r="G37" s="75"/>
      <c r="H37" s="75"/>
      <c r="I37" s="75"/>
      <c r="J37" s="75"/>
      <c r="K37" s="75"/>
      <c r="L37" s="75"/>
    </row>
    <row r="38" spans="4:12" x14ac:dyDescent="0.2">
      <c r="D38" s="75"/>
      <c r="E38" s="75"/>
      <c r="F38" s="75"/>
      <c r="G38" s="75"/>
      <c r="H38" s="75"/>
      <c r="I38" s="75"/>
      <c r="J38" s="75"/>
      <c r="K38" s="75"/>
      <c r="L38" s="75"/>
    </row>
    <row r="39" spans="4:12" x14ac:dyDescent="0.2">
      <c r="D39" s="75"/>
      <c r="E39" s="75"/>
      <c r="F39" s="75"/>
      <c r="G39" s="75"/>
      <c r="H39" s="75"/>
      <c r="I39" s="75"/>
      <c r="J39" s="75"/>
      <c r="K39" s="75"/>
      <c r="L39" s="75"/>
    </row>
    <row r="40" spans="4:12" x14ac:dyDescent="0.2">
      <c r="D40" s="75"/>
      <c r="E40" s="75"/>
      <c r="F40" s="75"/>
      <c r="G40" s="75"/>
      <c r="H40" s="75"/>
      <c r="I40" s="75"/>
      <c r="J40" s="75"/>
      <c r="K40" s="75"/>
      <c r="L40" s="75"/>
    </row>
  </sheetData>
  <mergeCells count="7">
    <mergeCell ref="B1:C4"/>
    <mergeCell ref="K1:L1"/>
    <mergeCell ref="K2:L2"/>
    <mergeCell ref="K3:L3"/>
    <mergeCell ref="K4:L4"/>
    <mergeCell ref="D1:J2"/>
    <mergeCell ref="D3:J4"/>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Verificación calidad controles</vt:lpstr>
      <vt:lpstr>Analisis mapa de calor</vt:lpstr>
      <vt:lpstr>Mapa de riesgos </vt:lpstr>
      <vt:lpstr>Verificación calidad control</vt:lpstr>
      <vt:lpstr>Analisis mapa de calor </vt:lpstr>
      <vt:lpstr>herramientas escala calificació</vt:lpstr>
      <vt:lpstr>Actividades  Significativas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Patiño Murillo</dc:creator>
  <cp:lastModifiedBy>Daniela Garcia Gomez</cp:lastModifiedBy>
  <dcterms:created xsi:type="dcterms:W3CDTF">2018-10-24T17:01:17Z</dcterms:created>
  <dcterms:modified xsi:type="dcterms:W3CDTF">2023-01-12T22:17:29Z</dcterms:modified>
</cp:coreProperties>
</file>